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xr:revisionPtr revIDLastSave="0" documentId="11_8AF79B81845261095A60E7798EE37BFAF56AC40B" xr6:coauthVersionLast="47" xr6:coauthVersionMax="47" xr10:uidLastSave="{00000000-0000-0000-0000-000000000000}"/>
  <workbookProtection workbookPassword="C6BA" lockStructure="1"/>
  <bookViews>
    <workbookView xWindow="0" yWindow="0" windowWidth="16384" windowHeight="8192" tabRatio="500" xr2:uid="{00000000-000D-0000-FFFF-FFFF00000000}"/>
  </bookViews>
  <sheets>
    <sheet name="Instructions" sheetId="1" r:id="rId1"/>
    <sheet name="WP1" sheetId="2" r:id="rId2"/>
    <sheet name="WP2" sheetId="3" r:id="rId3"/>
    <sheet name="WP3" sheetId="4" r:id="rId4"/>
    <sheet name="Total Cost" sheetId="5" r:id="rId5"/>
    <sheet name="Lists" sheetId="6" state="hidden" r:id="rId6"/>
  </sheets>
  <definedNames>
    <definedName name="ApplicantName">Instructions!$C$25</definedName>
    <definedName name="_xlnm.Print_Area" localSheetId="0">Instructions!$B$1:$G$40</definedName>
    <definedName name="_xlnm.Print_Area" localSheetId="1">'WP1'!$B$1:$G$56</definedName>
    <definedName name="_xlnm.Print_Area" localSheetId="2">'WP2'!$B$1:$G$56</definedName>
    <definedName name="_xlnm.Print_Area" localSheetId="3">'WP3'!$B$1:$G$56</definedName>
    <definedName name="_xlnm.Print_Area" localSheetId="4">'Total Cost'!$B$1:$J$37</definedName>
    <definedName name="EquipCap">'Total Cost'!$C$37</definedName>
    <definedName name="FundingRate">'Total Cost'!$C$35</definedName>
    <definedName name="IndirectRate">'Total Cost'!$C$34</definedName>
    <definedName name="MaxGrant">'Total Cost'!$C$36</definedName>
    <definedName name="NumWP">Instructions!$C$26</definedName>
    <definedName name="PersonnelCategories">Lists!$A$2:$A$8</definedName>
    <definedName name="ProjectCode">Instructions!$C$23</definedName>
    <definedName name="ProjectName">Instructions!$C$24</definedName>
    <definedName name="_xlnm.Print_Titles" localSheetId="1">'WP1'!$1:$5</definedName>
    <definedName name="_xlnm.Print_Titles" localSheetId="2">'WP2'!$1:$5</definedName>
    <definedName name="_xlnm.Print_Titles" localSheetId="3">'WP3'!$1:$5</definedName>
    <definedName name="_xlnm.Print_Titles" localSheetId="4">'Total Cost'!$1:$4</definedName>
    <definedName name="WPNumbers">Lists!$C$2:$C$4</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7" i="5" l="1"/>
  <c r="B12" i="5"/>
  <c r="B11" i="5"/>
  <c r="B10" i="5"/>
  <c r="C4" i="5"/>
  <c r="C3" i="5"/>
  <c r="C2" i="5"/>
  <c r="F46" i="4"/>
  <c r="F53" i="4" s="1"/>
  <c r="F12" i="5" s="1"/>
  <c r="G45" i="4"/>
  <c r="G44" i="4"/>
  <c r="G43" i="4"/>
  <c r="G42" i="4"/>
  <c r="G41" i="4"/>
  <c r="G40" i="4"/>
  <c r="F36" i="4"/>
  <c r="F52" i="4" s="1"/>
  <c r="E12" i="5" s="1"/>
  <c r="G35" i="4"/>
  <c r="G34" i="4"/>
  <c r="G33" i="4"/>
  <c r="G32" i="4"/>
  <c r="G31" i="4"/>
  <c r="G30" i="4"/>
  <c r="F26" i="4"/>
  <c r="F51" i="4" s="1"/>
  <c r="D12" i="5" s="1"/>
  <c r="G25" i="4"/>
  <c r="G24" i="4"/>
  <c r="G23" i="4"/>
  <c r="G22" i="4"/>
  <c r="G21" i="4"/>
  <c r="G20" i="4"/>
  <c r="D16" i="4"/>
  <c r="C16" i="4"/>
  <c r="G15" i="4"/>
  <c r="F15" i="4"/>
  <c r="G14" i="4"/>
  <c r="F14" i="4"/>
  <c r="G13" i="4"/>
  <c r="F13" i="4"/>
  <c r="G12" i="4"/>
  <c r="F12" i="4"/>
  <c r="G11" i="4"/>
  <c r="F11" i="4"/>
  <c r="G10" i="4"/>
  <c r="F10" i="4"/>
  <c r="G9" i="4"/>
  <c r="F9" i="4"/>
  <c r="F16" i="4" s="1"/>
  <c r="F50" i="4" s="1"/>
  <c r="G5" i="4"/>
  <c r="J12" i="5" s="1"/>
  <c r="C5" i="4"/>
  <c r="C4" i="4"/>
  <c r="C3" i="4"/>
  <c r="C2" i="4"/>
  <c r="C1" i="4"/>
  <c r="F46" i="3"/>
  <c r="F53" i="3" s="1"/>
  <c r="F11" i="5" s="1"/>
  <c r="G45" i="3"/>
  <c r="G44" i="3"/>
  <c r="G43" i="3"/>
  <c r="G42" i="3"/>
  <c r="G41" i="3"/>
  <c r="G40" i="3"/>
  <c r="F36" i="3"/>
  <c r="F52" i="3" s="1"/>
  <c r="E11" i="5" s="1"/>
  <c r="G35" i="3"/>
  <c r="G34" i="3"/>
  <c r="G33" i="3"/>
  <c r="G32" i="3"/>
  <c r="G31" i="3"/>
  <c r="G30" i="3"/>
  <c r="F26" i="3"/>
  <c r="F51" i="3" s="1"/>
  <c r="D11" i="5" s="1"/>
  <c r="G25" i="3"/>
  <c r="G24" i="3"/>
  <c r="G23" i="3"/>
  <c r="G22" i="3"/>
  <c r="G21" i="3"/>
  <c r="G20" i="3"/>
  <c r="D16" i="3"/>
  <c r="C16" i="3"/>
  <c r="G15" i="3"/>
  <c r="F15" i="3"/>
  <c r="G14" i="3"/>
  <c r="F14" i="3"/>
  <c r="G13" i="3"/>
  <c r="F13" i="3"/>
  <c r="G12" i="3"/>
  <c r="F12" i="3"/>
  <c r="G11" i="3"/>
  <c r="F11" i="3"/>
  <c r="G10" i="3"/>
  <c r="F10" i="3"/>
  <c r="G9" i="3"/>
  <c r="F9" i="3"/>
  <c r="F16" i="3" s="1"/>
  <c r="F50" i="3" s="1"/>
  <c r="G5" i="3"/>
  <c r="J11" i="5" s="1"/>
  <c r="C5" i="3"/>
  <c r="C4" i="3"/>
  <c r="C3" i="3"/>
  <c r="C2" i="3"/>
  <c r="C1" i="3"/>
  <c r="F46" i="2"/>
  <c r="F53" i="2" s="1"/>
  <c r="F10" i="5" s="1"/>
  <c r="F13" i="5" s="1"/>
  <c r="C20" i="5" s="1"/>
  <c r="G45" i="2"/>
  <c r="G44" i="2"/>
  <c r="G43" i="2"/>
  <c r="G42" i="2"/>
  <c r="G41" i="2"/>
  <c r="G40" i="2"/>
  <c r="F36" i="2"/>
  <c r="F52" i="2" s="1"/>
  <c r="E10" i="5" s="1"/>
  <c r="E13" i="5" s="1"/>
  <c r="C19" i="5" s="1"/>
  <c r="G35" i="2"/>
  <c r="G34" i="2"/>
  <c r="G33" i="2"/>
  <c r="G32" i="2"/>
  <c r="G31" i="2"/>
  <c r="G30" i="2"/>
  <c r="F26" i="2"/>
  <c r="F51" i="2" s="1"/>
  <c r="D10" i="5" s="1"/>
  <c r="D13" i="5" s="1"/>
  <c r="C18" i="5" s="1"/>
  <c r="G25" i="2"/>
  <c r="G24" i="2"/>
  <c r="G23" i="2"/>
  <c r="G22" i="2"/>
  <c r="G21" i="2"/>
  <c r="G20" i="2"/>
  <c r="D16" i="2"/>
  <c r="C16" i="2"/>
  <c r="G15" i="2"/>
  <c r="F15" i="2"/>
  <c r="G14" i="2"/>
  <c r="F14" i="2"/>
  <c r="G13" i="2"/>
  <c r="F13" i="2"/>
  <c r="G12" i="2"/>
  <c r="F12" i="2"/>
  <c r="G11" i="2"/>
  <c r="F11" i="2"/>
  <c r="G10" i="2"/>
  <c r="F10" i="2"/>
  <c r="G9" i="2"/>
  <c r="F9" i="2"/>
  <c r="F16" i="2" s="1"/>
  <c r="F50" i="2" s="1"/>
  <c r="G5" i="2"/>
  <c r="C5" i="2"/>
  <c r="C4" i="2"/>
  <c r="C3" i="2"/>
  <c r="C2" i="2"/>
  <c r="C1" i="2"/>
  <c r="F31" i="1"/>
  <c r="D26" i="1"/>
  <c r="C10" i="5" l="1"/>
  <c r="F54" i="2"/>
  <c r="C11" i="5"/>
  <c r="F54" i="3"/>
  <c r="C12" i="5"/>
  <c r="F54" i="4"/>
  <c r="G12" i="5" l="1"/>
  <c r="F55" i="4"/>
  <c r="G11" i="5"/>
  <c r="F55" i="3"/>
  <c r="G10" i="5"/>
  <c r="G13" i="5" s="1"/>
  <c r="F55" i="2"/>
  <c r="C13" i="5"/>
  <c r="C17" i="5" s="1"/>
  <c r="C21" i="5" s="1"/>
  <c r="C22" i="5" l="1"/>
  <c r="C23" i="5" s="1"/>
  <c r="C29" i="5"/>
  <c r="H10" i="5"/>
  <c r="F56" i="2"/>
  <c r="I10" i="5" s="1"/>
  <c r="H11" i="5"/>
  <c r="F56" i="3"/>
  <c r="I11" i="5" s="1"/>
  <c r="H12" i="5"/>
  <c r="F56" i="4"/>
  <c r="I12" i="5" s="1"/>
  <c r="I13" i="5" l="1"/>
  <c r="J10" i="5"/>
  <c r="H13" i="5"/>
  <c r="C30" i="5"/>
  <c r="C24" i="5"/>
  <c r="C28" i="5"/>
  <c r="B6" i="5"/>
  <c r="C2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B8" authorId="0" shapeId="0" xr:uid="{00000000-0006-0000-0100-000001000000}">
      <text>
        <r>
          <rPr>
            <sz val="11"/>
            <color theme="1"/>
            <rFont val="Calibri"/>
            <family val="2"/>
            <charset val="1"/>
          </rPr>
          <t>Select the type of personnel involved in the project from the drop-down menu (one row per category). The following categories of personnel cost are eligible:
1) Personnel working for the beneficiary under an employment contract (or equivalent appointing act) and assigned to the action:
- Employee - Senior / Management Level (includes the SME owner who receives a salary)
- Employee - Junior / Staff &amp; Operational Level
- Employee - Technical personnel
- Employee - Other
2) Natural person under direct contract: self-employed natural persons (e.g. some types of in-house consultants) who work on the action for the beneficiary under conditions similar to those of an employee, but under a contract that is not legally an employment contract.
3) Seconded persons: employees temporarily transferred from a third party (employer) to the beneficiary, against payment and under a secondment agreement. They remain employed and paid by the third party, work for the beneficiary under its control and normally on its premises.
4) SME owner and natural person beneficiary: persons who are direct owners or co-owners (regardless of their percentage of ownership) of the applicant SME and who do not receive a salary registered in the accounts (e.g. remunerated only via dividends/profits).</t>
        </r>
      </text>
    </comment>
    <comment ref="C8" authorId="0" shapeId="0" xr:uid="{00000000-0006-0000-0100-000002000000}">
      <text>
        <r>
          <rPr>
            <sz val="11"/>
            <color theme="1"/>
            <rFont val="Calibri"/>
            <family val="2"/>
            <charset val="1"/>
          </rPr>
          <t>Total number of persons per category that you plan to involve in project implementation (whole number).
Example: if 3 different technicians will work on this WP, insert 3.</t>
        </r>
      </text>
    </comment>
    <comment ref="D8" authorId="0" shapeId="0" xr:uid="{00000000-0006-0000-0100-000003000000}">
      <text>
        <r>
          <rPr>
            <sz val="11"/>
            <color theme="1"/>
            <rFont val="Calibri"/>
            <family val="2"/>
            <charset val="1"/>
          </rPr>
          <t>Insert the total number of person/months for the category (max. 2 decimals).
How to calculate the number of person/months:
The maximum number of working days per year is set by the European Commission at 215, therefore 1 person/month amounts to 18 days. The number of person/months for each category can be calculated by adding the person/days required for all persons within the same profile and dividing by 18.
Example: category "Employee - Technical personnel": if you need 12 days of technical person A and 9 days of technical person B: (12+9) person/days / 18 = 1.17. Insert 1.17 in the "Total person/months" column.</t>
        </r>
      </text>
    </comment>
    <comment ref="E8" authorId="0" shapeId="0" xr:uid="{00000000-0006-0000-0100-000004000000}">
      <text>
        <r>
          <rPr>
            <sz val="11"/>
            <color theme="1"/>
            <rFont val="Calibri"/>
            <family val="2"/>
            <charset val="1"/>
          </rPr>
          <t>Insert the average monthly cost for personnel within the same category (EUR, max. 2 decimals). Example: if technical person A costs EUR 3,000/month and technical person B costs EUR 4,000/month, insert EUR 3,500/month. For reference values, see the EC Lump Sum dashboard: https://ec.europa.eu/info/funding-tenders/opportunities/portal/screen/programmes/horizon/lump-sum/dashboard
Monthly rate calculation:
Total annual employment costs ÷ 12 months. Includes gross salary, social security, taxes and other remuneration-related costs, based on the beneficiary's usual accounting practices. For part-time employees: month equivalents adjusted proportionally to full-time equivalent (%). Maximum declarable: 215 day-equivalents per person per year, i.e. 18 days per month.
NB: SME owners
- SME owner with salary registered in accounts should be declared as Employee (not as SME owner), and calculated at actual costs.
- SME owner without salary (e.g. remunerated only via dividends/profits) should be declared as SME owner. In this case the unit cost is fixed by the European Commission: EUR 5,080.00 × country correction coefficient (see Table 1 of the HE Work Programme – MSCA in force at the time of the call). Example for Italy: 5,080.00 × 0.974 = 4,947.92 EUR/month.</t>
        </r>
      </text>
    </comment>
    <comment ref="F8" authorId="0" shapeId="0" xr:uid="{00000000-0006-0000-0100-000005000000}">
      <text>
        <r>
          <rPr>
            <sz val="11"/>
            <color theme="1"/>
            <rFont val="Calibri"/>
            <family val="2"/>
            <charset val="1"/>
          </rPr>
          <t>Calculated automatically: total person/months × average monthly rate.</t>
        </r>
      </text>
    </comment>
    <comment ref="B18" authorId="0" shapeId="0" xr:uid="{00000000-0006-0000-0100-000006000000}">
      <text>
        <r>
          <rPr>
            <sz val="11"/>
            <color theme="1"/>
            <rFont val="Calibri"/>
            <family val="2"/>
            <charset val="1"/>
          </rPr>
          <t>Relates to tasks described in the Project Proposal that are not carried out by the applicant but by third parties. It must be calculated on the basis of actual costs.</t>
        </r>
      </text>
    </comment>
    <comment ref="C19" authorId="0" shapeId="0" xr:uid="{00000000-0006-0000-0100-000007000000}">
      <text>
        <r>
          <rPr>
            <sz val="11"/>
            <color theme="1"/>
            <rFont val="Calibri"/>
            <family val="2"/>
            <charset val="1"/>
          </rPr>
          <t>This description is mandatory for any subcontracting cost (max. 300 characters): please explain the reason for the expense, its link to the relevant Task and/or Deliverable, and its breakdown.
Rental costs or licence costs should go under "Purchase costs".</t>
        </r>
      </text>
    </comment>
    <comment ref="B28" authorId="0" shapeId="0" xr:uid="{00000000-0006-0000-0100-000008000000}">
      <text>
        <r>
          <rPr>
            <sz val="11"/>
            <color theme="1"/>
            <rFont val="Calibri"/>
            <family val="2"/>
            <charset val="1"/>
          </rPr>
          <t>The total cost of equipment must not exceed 80% of the total direct costs.</t>
        </r>
      </text>
    </comment>
    <comment ref="C29" authorId="0" shapeId="0" xr:uid="{00000000-0006-0000-0100-000009000000}">
      <text>
        <r>
          <rPr>
            <sz val="11"/>
            <color theme="1"/>
            <rFont val="Calibri"/>
            <family val="2"/>
            <charset val="1"/>
          </rPr>
          <t>This description is mandatory for any equipment cost (max. 300 characters): please explain the reason for the expense, its link to the relevant Task and/or Deliverable, the cost breakdown, and the calculation rationale (e.g. number of months of use, percentage of use for the project).</t>
        </r>
      </text>
    </comment>
    <comment ref="F29" authorId="0" shapeId="0" xr:uid="{00000000-0006-0000-0100-00000A000000}">
      <text>
        <r>
          <rPr>
            <sz val="11"/>
            <color theme="1"/>
            <rFont val="Calibri"/>
            <family val="2"/>
            <charset val="1"/>
          </rPr>
          <t>Purchases of equipment, infrastructure or other assets used for the Project must be declared as depreciation costs, calculated on the basis of the actual costs incurred and recorded in accordance with international accounting standards and the beneficiary's usual accounting practices. Only the share of the cost corresponding to the actual share of use for the Project may be charged, calculated over the Project's duration. Provide an explanation of this calculation in the "Cost description" field.</t>
        </r>
      </text>
    </comment>
    <comment ref="B38" authorId="0" shapeId="0" xr:uid="{00000000-0006-0000-0100-00000B000000}">
      <text>
        <r>
          <rPr>
            <sz val="11"/>
            <color theme="1"/>
            <rFont val="Calibri"/>
            <family val="2"/>
            <charset val="1"/>
          </rPr>
          <t>Insert costs related to contracts for goods, works or services.
Examples:
- Audit certificate, translation of documents
- Software licences (only the share connected to the project duration)</t>
        </r>
      </text>
    </comment>
    <comment ref="C39" authorId="0" shapeId="0" xr:uid="{00000000-0006-0000-0100-00000C000000}">
      <text>
        <r>
          <rPr>
            <sz val="11"/>
            <color theme="1"/>
            <rFont val="Calibri"/>
            <family val="2"/>
            <charset val="1"/>
          </rPr>
          <t>This description is mandatory for any purchase cost (max. 300 characters): please explain the reason for the expense, its link to the relevant Task and/or Deliverable, and its breakdown.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B8" authorId="0" shapeId="0" xr:uid="{00000000-0006-0000-0200-000001000000}">
      <text>
        <r>
          <rPr>
            <sz val="11"/>
            <color theme="1"/>
            <rFont val="Calibri"/>
            <family val="2"/>
            <charset val="1"/>
          </rPr>
          <t>Select the type of personnel involved in the project from the drop-down menu (one row per category). The following categories of personnel cost are eligible:
1) Personnel working for the beneficiary under an employment contract (or equivalent appointing act) and assigned to the action:
- Employee - Senior / Management Level (includes the SME owner who receives a salary)
- Employee - Junior / Staff &amp; Operational Level
- Employee - Technical personnel
- Employee - Other
2) Natural person under direct contract: self-employed natural persons (e.g. some types of in-house consultants) who work on the action for the beneficiary under conditions similar to those of an employee, but under a contract that is not legally an employment contract.
3) Seconded persons: employees temporarily transferred from a third party (employer) to the beneficiary, against payment and under a secondment agreement. They remain employed and paid by the third party, work for the beneficiary under its control and normally on its premises.
4) SME owner and natural person beneficiary: persons who are direct owners or co-owners (regardless of their percentage of ownership) of the applicant SME and who do not receive a salary registered in the accounts (e.g. remunerated only via dividends/profits).</t>
        </r>
      </text>
    </comment>
    <comment ref="C8" authorId="0" shapeId="0" xr:uid="{00000000-0006-0000-0200-000002000000}">
      <text>
        <r>
          <rPr>
            <sz val="11"/>
            <color theme="1"/>
            <rFont val="Calibri"/>
            <family val="2"/>
            <charset val="1"/>
          </rPr>
          <t>Total number of persons per category that you plan to involve in project implementation (whole number).
Example: if 3 different technicians will work on this WP, insert 3.</t>
        </r>
      </text>
    </comment>
    <comment ref="D8" authorId="0" shapeId="0" xr:uid="{00000000-0006-0000-0200-000003000000}">
      <text>
        <r>
          <rPr>
            <sz val="11"/>
            <color theme="1"/>
            <rFont val="Calibri"/>
            <family val="2"/>
            <charset val="1"/>
          </rPr>
          <t>Insert the total number of person/months for the category (max. 2 decimals).
How to calculate the number of person/months:
The maximum number of working days per year is set by the European Commission at 215, therefore 1 person/month amounts to 18 days. The number of person/months for each category can be calculated by adding the person/days required for all persons within the same profile and dividing by 18.
Example: category "Employee - Technical personnel": if you need 12 days of technical person A and 9 days of technical person B: (12+9) person/days / 18 = 1.17. Insert 1.17 in the "Total person/months" column.</t>
        </r>
      </text>
    </comment>
    <comment ref="E8" authorId="0" shapeId="0" xr:uid="{00000000-0006-0000-0200-000004000000}">
      <text>
        <r>
          <rPr>
            <sz val="11"/>
            <color theme="1"/>
            <rFont val="Calibri"/>
            <family val="2"/>
            <charset val="1"/>
          </rPr>
          <t>Insert the average monthly cost for personnel within the same category (EUR, max. 2 decimals). Example: if technical person A costs EUR 3,000/month and technical person B costs EUR 4,000/month, insert EUR 3,500/month. For reference values, see the EC Lump Sum dashboard: https://ec.europa.eu/info/funding-tenders/opportunities/portal/screen/programmes/horizon/lump-sum/dashboard
Monthly rate calculation:
Total annual employment costs ÷ 12 months. Includes gross salary, social security, taxes and other remuneration-related costs, based on the beneficiary's usual accounting practices. For part-time employees: month equivalents adjusted proportionally to full-time equivalent (%). Maximum declarable: 215 day-equivalents per person per year, i.e. 18 days per month.
NB: SME owners
- SME owner with salary registered in accounts should be declared as Employee (not as SME owner), and calculated at actual costs.
- SME owner without salary (e.g. remunerated only via dividends/profits) should be declared as SME owner. In this case the unit cost is fixed by the European Commission: EUR 5,080.00 × country correction coefficient (see Table 1 of the HE Work Programme – MSCA in force at the time of the call). Example for Italy: 5,080.00 × 0.974 = 4,947.92 EUR/month.</t>
        </r>
      </text>
    </comment>
    <comment ref="F8" authorId="0" shapeId="0" xr:uid="{00000000-0006-0000-0200-000005000000}">
      <text>
        <r>
          <rPr>
            <sz val="11"/>
            <color theme="1"/>
            <rFont val="Calibri"/>
            <family val="2"/>
            <charset val="1"/>
          </rPr>
          <t>Calculated automatically: total person/months × average monthly rate.</t>
        </r>
      </text>
    </comment>
    <comment ref="B18" authorId="0" shapeId="0" xr:uid="{00000000-0006-0000-0200-000006000000}">
      <text>
        <r>
          <rPr>
            <sz val="11"/>
            <color theme="1"/>
            <rFont val="Calibri"/>
            <family val="2"/>
            <charset val="1"/>
          </rPr>
          <t>Relates to tasks described in the Project Proposal that are not carried out by the applicant but by third parties. It must be calculated on the basis of actual costs.</t>
        </r>
      </text>
    </comment>
    <comment ref="C19" authorId="0" shapeId="0" xr:uid="{00000000-0006-0000-0200-000007000000}">
      <text>
        <r>
          <rPr>
            <sz val="11"/>
            <color theme="1"/>
            <rFont val="Calibri"/>
            <family val="2"/>
            <charset val="1"/>
          </rPr>
          <t>This description is mandatory for any subcontracting cost (max. 300 characters): please explain the reason for the expense, its link to the relevant Task and/or Deliverable, and its breakdown.
Rental costs or licence costs should go under "Purchase costs".</t>
        </r>
      </text>
    </comment>
    <comment ref="B28" authorId="0" shapeId="0" xr:uid="{00000000-0006-0000-0200-000008000000}">
      <text>
        <r>
          <rPr>
            <sz val="11"/>
            <color theme="1"/>
            <rFont val="Calibri"/>
            <family val="2"/>
            <charset val="1"/>
          </rPr>
          <t>The total cost of equipment must not exceed 80% of the total direct costs.</t>
        </r>
      </text>
    </comment>
    <comment ref="C29" authorId="0" shapeId="0" xr:uid="{00000000-0006-0000-0200-000009000000}">
      <text>
        <r>
          <rPr>
            <sz val="11"/>
            <color theme="1"/>
            <rFont val="Calibri"/>
            <family val="2"/>
            <charset val="1"/>
          </rPr>
          <t>This description is mandatory for any equipment cost (max. 300 characters): please explain the reason for the expense, its link to the relevant Task and/or Deliverable, the cost breakdown, and the calculation rationale (e.g. number of months of use, percentage of use for the project).</t>
        </r>
      </text>
    </comment>
    <comment ref="F29" authorId="0" shapeId="0" xr:uid="{00000000-0006-0000-0200-00000A000000}">
      <text>
        <r>
          <rPr>
            <sz val="11"/>
            <color theme="1"/>
            <rFont val="Calibri"/>
            <family val="2"/>
            <charset val="1"/>
          </rPr>
          <t>Purchases of equipment, infrastructure or other assets used for the Project must be declared as depreciation costs, calculated on the basis of the actual costs incurred and recorded in accordance with international accounting standards and the beneficiary's usual accounting practices. Only the share of the cost corresponding to the actual share of use for the Project may be charged, calculated over the Project's duration. Provide an explanation of this calculation in the "Cost description" field.</t>
        </r>
      </text>
    </comment>
    <comment ref="B38" authorId="0" shapeId="0" xr:uid="{00000000-0006-0000-0200-00000B000000}">
      <text>
        <r>
          <rPr>
            <sz val="11"/>
            <color theme="1"/>
            <rFont val="Calibri"/>
            <family val="2"/>
            <charset val="1"/>
          </rPr>
          <t>Insert costs related to contracts for goods, works or services.
Examples:
- Audit certificate, translation of documents
- Software licences (only the share connected to the project duration)</t>
        </r>
      </text>
    </comment>
    <comment ref="C39" authorId="0" shapeId="0" xr:uid="{00000000-0006-0000-0200-00000C000000}">
      <text>
        <r>
          <rPr>
            <sz val="11"/>
            <color theme="1"/>
            <rFont val="Calibri"/>
            <family val="2"/>
            <charset val="1"/>
          </rPr>
          <t>This description is mandatory for any purchase cost (max. 300 characters): please explain the reason for the expense, its link to the relevant Task and/or Deliverable, and its breakdown.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B8" authorId="0" shapeId="0" xr:uid="{00000000-0006-0000-0300-000001000000}">
      <text>
        <r>
          <rPr>
            <sz val="11"/>
            <color theme="1"/>
            <rFont val="Calibri"/>
            <family val="2"/>
            <charset val="1"/>
          </rPr>
          <t>Select the type of personnel involved in the project from the drop-down menu (one row per category). The following categories of personnel cost are eligible:
1) Personnel working for the beneficiary under an employment contract (or equivalent appointing act) and assigned to the action:
- Employee - Senior / Management Level (includes the SME owner who receives a salary)
- Employee - Junior / Staff &amp; Operational Level
- Employee - Technical personnel
- Employee - Other
2) Natural person under direct contract: self-employed natural persons (e.g. some types of in-house consultants) who work on the action for the beneficiary under conditions similar to those of an employee, but under a contract that is not legally an employment contract.
3) Seconded persons: employees temporarily transferred from a third party (employer) to the beneficiary, against payment and under a secondment agreement. They remain employed and paid by the third party, work for the beneficiary under its control and normally on its premises.
4) SME owner and natural person beneficiary: persons who are direct owners or co-owners (regardless of their percentage of ownership) of the applicant SME and who do not receive a salary registered in the accounts (e.g. remunerated only via dividends/profits).</t>
        </r>
      </text>
    </comment>
    <comment ref="C8" authorId="0" shapeId="0" xr:uid="{00000000-0006-0000-0300-000002000000}">
      <text>
        <r>
          <rPr>
            <sz val="11"/>
            <color theme="1"/>
            <rFont val="Calibri"/>
            <family val="2"/>
            <charset val="1"/>
          </rPr>
          <t>Total number of persons per category that you plan to involve in project implementation (whole number).
Example: if 3 different technicians will work on this WP, insert 3.</t>
        </r>
      </text>
    </comment>
    <comment ref="D8" authorId="0" shapeId="0" xr:uid="{00000000-0006-0000-0300-000003000000}">
      <text>
        <r>
          <rPr>
            <sz val="11"/>
            <color theme="1"/>
            <rFont val="Calibri"/>
            <family val="2"/>
            <charset val="1"/>
          </rPr>
          <t>Insert the total number of person/months for the category (max. 2 decimals).
How to calculate the number of person/months:
The maximum number of working days per year is set by the European Commission at 215, therefore 1 person/month amounts to 18 days. The number of person/months for each category can be calculated by adding the person/days required for all persons within the same profile and dividing by 18.
Example: category "Employee - Technical personnel": if you need 12 days of technical person A and 9 days of technical person B: (12+9) person/days / 18 = 1.17. Insert 1.17 in the "Total person/months" column.</t>
        </r>
      </text>
    </comment>
    <comment ref="E8" authorId="0" shapeId="0" xr:uid="{00000000-0006-0000-0300-000004000000}">
      <text>
        <r>
          <rPr>
            <sz val="11"/>
            <color theme="1"/>
            <rFont val="Calibri"/>
            <family val="2"/>
            <charset val="1"/>
          </rPr>
          <t>Insert the average monthly cost for personnel within the same category (EUR, max. 2 decimals). Example: if technical person A costs EUR 3,000/month and technical person B costs EUR 4,000/month, insert EUR 3,500/month. For reference values, see the EC Lump Sum dashboard: https://ec.europa.eu/info/funding-tenders/opportunities/portal/screen/programmes/horizon/lump-sum/dashboard
Monthly rate calculation:
Total annual employment costs ÷ 12 months. Includes gross salary, social security, taxes and other remuneration-related costs, based on the beneficiary's usual accounting practices. For part-time employees: month equivalents adjusted proportionally to full-time equivalent (%). Maximum declarable: 215 day-equivalents per person per year, i.e. 18 days per month.
NB: SME owners
- SME owner with salary registered in accounts should be declared as Employee (not as SME owner), and calculated at actual costs.
- SME owner without salary (e.g. remunerated only via dividends/profits) should be declared as SME owner. In this case the unit cost is fixed by the European Commission: EUR 5,080.00 × country correction coefficient (see Table 1 of the HE Work Programme – MSCA in force at the time of the call). Example for Italy: 5,080.00 × 0.974 = 4,947.92 EUR/month.</t>
        </r>
      </text>
    </comment>
    <comment ref="F8" authorId="0" shapeId="0" xr:uid="{00000000-0006-0000-0300-000005000000}">
      <text>
        <r>
          <rPr>
            <sz val="11"/>
            <color theme="1"/>
            <rFont val="Calibri"/>
            <family val="2"/>
            <charset val="1"/>
          </rPr>
          <t>Calculated automatically: total person/months × average monthly rate.</t>
        </r>
      </text>
    </comment>
    <comment ref="B18" authorId="0" shapeId="0" xr:uid="{00000000-0006-0000-0300-000006000000}">
      <text>
        <r>
          <rPr>
            <sz val="11"/>
            <color theme="1"/>
            <rFont val="Calibri"/>
            <family val="2"/>
            <charset val="1"/>
          </rPr>
          <t>Relates to tasks described in the Project Proposal that are not carried out by the applicant but by third parties. It must be calculated on the basis of actual costs.</t>
        </r>
      </text>
    </comment>
    <comment ref="C19" authorId="0" shapeId="0" xr:uid="{00000000-0006-0000-0300-000007000000}">
      <text>
        <r>
          <rPr>
            <sz val="11"/>
            <color theme="1"/>
            <rFont val="Calibri"/>
            <family val="2"/>
            <charset val="1"/>
          </rPr>
          <t>This description is mandatory for any subcontracting cost (max. 300 characters): please explain the reason for the expense, its link to the relevant Task and/or Deliverable, and its breakdown.
Rental costs or licence costs should go under "Purchase costs".</t>
        </r>
      </text>
    </comment>
    <comment ref="B28" authorId="0" shapeId="0" xr:uid="{00000000-0006-0000-0300-000008000000}">
      <text>
        <r>
          <rPr>
            <sz val="11"/>
            <color theme="1"/>
            <rFont val="Calibri"/>
            <family val="2"/>
            <charset val="1"/>
          </rPr>
          <t>The total cost of equipment must not exceed 80% of the total direct costs.</t>
        </r>
      </text>
    </comment>
    <comment ref="C29" authorId="0" shapeId="0" xr:uid="{00000000-0006-0000-0300-000009000000}">
      <text>
        <r>
          <rPr>
            <sz val="11"/>
            <color theme="1"/>
            <rFont val="Calibri"/>
            <family val="2"/>
            <charset val="1"/>
          </rPr>
          <t>This description is mandatory for any equipment cost (max. 300 characters): please explain the reason for the expense, its link to the relevant Task and/or Deliverable, the cost breakdown, and the calculation rationale (e.g. number of months of use, percentage of use for the project).</t>
        </r>
      </text>
    </comment>
    <comment ref="F29" authorId="0" shapeId="0" xr:uid="{00000000-0006-0000-0300-00000A000000}">
      <text>
        <r>
          <rPr>
            <sz val="11"/>
            <color theme="1"/>
            <rFont val="Calibri"/>
            <family val="2"/>
            <charset val="1"/>
          </rPr>
          <t>Purchases of equipment, infrastructure or other assets used for the Project must be declared as depreciation costs, calculated on the basis of the actual costs incurred and recorded in accordance with international accounting standards and the beneficiary's usual accounting practices. Only the share of the cost corresponding to the actual share of use for the Project may be charged, calculated over the Project's duration. Provide an explanation of this calculation in the "Cost description" field.</t>
        </r>
      </text>
    </comment>
    <comment ref="B38" authorId="0" shapeId="0" xr:uid="{00000000-0006-0000-0300-00000B000000}">
      <text>
        <r>
          <rPr>
            <sz val="11"/>
            <color theme="1"/>
            <rFont val="Calibri"/>
            <family val="2"/>
            <charset val="1"/>
          </rPr>
          <t>Insert costs related to contracts for goods, works or services.
Examples:
- Audit certificate, translation of documents
- Software licences (only the share connected to the project duration)</t>
        </r>
      </text>
    </comment>
    <comment ref="C39" authorId="0" shapeId="0" xr:uid="{00000000-0006-0000-0300-00000C000000}">
      <text>
        <r>
          <rPr>
            <sz val="11"/>
            <color theme="1"/>
            <rFont val="Calibri"/>
            <family val="2"/>
            <charset val="1"/>
          </rPr>
          <t>This description is mandatory for any purchase cost (max. 300 characters): please explain the reason for the expense, its link to the relevant Task and/or Deliverable, and its breakdown.</t>
        </r>
      </text>
    </comment>
  </commentList>
</comments>
</file>

<file path=xl/sharedStrings.xml><?xml version="1.0" encoding="utf-8"?>
<sst xmlns="http://schemas.openxmlformats.org/spreadsheetml/2006/main" count="219" uniqueCount="110">
  <si>
    <t>Project budget – SECURE Open Call</t>
  </si>
  <si>
    <t>Budget template v2.3. Please read the guidelines below before filling in the file.</t>
  </si>
  <si>
    <t>General guidelines</t>
  </si>
  <si>
    <t>• Costs must be indicated in EUR.</t>
  </si>
  <si>
    <t>• Eligible costs must be estimated using the same methodology as if they were declared under an actual cost-based grant agreement. The budget table must be consistent with the work packages described in the technical proposal.</t>
  </si>
  <si>
    <t>• Each cost appearing in the budget must be justified and explained in the technical proposal. Costs for subcontracting, equipment and purchases that are not directly related to a specific task or deliverable in the technical proposal will not be considered eligible.</t>
  </si>
  <si>
    <t>• For equipment, only depreciation costs are eligible. Indicate the calculation method in the Cost description section of the table.</t>
  </si>
  <si>
    <t>• For software licences, only the period related to the project duration is eligible. Indicate the calculation method in the Cost description section of the table.</t>
  </si>
  <si>
    <t>• The total cost of equipment must not exceed 80% of the total direct costs.</t>
  </si>
  <si>
    <t>• Detailed guidelines about cost eligibility and categorisation are provided in Annex 1.2 - Proposal Budget Guidelines. For additional information, please refer to the Annotated Model Grant Agreement.</t>
  </si>
  <si>
    <t>How to fill in this file</t>
  </si>
  <si>
    <t>• Only the yellow cells can be edited. All other cells are locked and are calculated automatically.</t>
  </si>
  <si>
    <t>• Step 1 – Enter the project identification (Project Code, project name, applicant name) and select the number of Work Packages (WPs) of your project in the 'Project set-up' box below. Only the corresponding WP sheets (WP1, WP2, WP3) will accept data; the other WP sheets are greyed out and locked.</t>
  </si>
  <si>
    <t>• Step 2 – Fill in one sheet per Work Package. Each WP sheet contains four cost categories (personnel, subcontracting, equipment, purchase costs) and calculates the WP total, including the 7% indirect costs.</t>
  </si>
  <si>
    <t>• Hover over the headers marked with 🛈 to read the detailed explanation of each field. Numbers must be positive with at most 2 decimals; text fields are limited to 300 characters.</t>
  </si>
  <si>
    <t>• The 'Check' column of each WP sheet flags incomplete or inconsistent rows with ⚠. The 'Total Cost' sheet aggregates all WPs, shows the maximum SECURE grant amount and the final checks: the budget is ready when every check shows ✓.</t>
  </si>
  <si>
    <t>• Type the values or pick them from the drop-down lists. Do not copy and paste blocks of cells into the yellow cells: pasting bypasses the input controls and may corrupt the file.</t>
  </si>
  <si>
    <t>Legend:</t>
  </si>
  <si>
    <t>cell to be filled in</t>
  </si>
  <si>
    <t>calculated / locked</t>
  </si>
  <si>
    <t>not active</t>
  </si>
  <si>
    <t>missing / to correct</t>
  </si>
  <si>
    <t>Project set-up</t>
  </si>
  <si>
    <t>Project Code</t>
  </si>
  <si>
    <t>Project name</t>
  </si>
  <si>
    <t>Applicant name</t>
  </si>
  <si>
    <t>Number of Work Packages (WPs) in the project</t>
  </si>
  <si>
    <t>Budget status</t>
  </si>
  <si>
    <t>🛈 Project Code: the code assigned by the platform to your proposal. Log in to your applicant dashboard, open the 'Proposal' screen and copy the value shown in the column 'CODE' exactly as displayed. It identifies your proposal; without it the budget cannot be matched to your application.</t>
  </si>
  <si>
    <t>Example of a personnel cost line (illustration only – not included in the totals)</t>
  </si>
  <si>
    <t>Category</t>
  </si>
  <si>
    <t>Number of persons</t>
  </si>
  <si>
    <t>Total person/months</t>
  </si>
  <si>
    <t>Average monthly rate (EUR)</t>
  </si>
  <si>
    <t>Amount per category (EUR)</t>
  </si>
  <si>
    <t>Employee - Technical personnel</t>
  </si>
  <si>
    <t>Two technicians work 12 + 9 = 21 person/days on the WP: 21 ÷ 18 = 1.17 person/months. Their monthly costs are 3,000 € and 4,000 €, i.e. an average rate of 3,500 €. Amount = 1.17 × 3,500 = 4,095.00 €. Source: field explanations (🛈) of the SECURE budget form.</t>
  </si>
  <si>
    <t>Personnel categories (the same definitions are available in the 🛈 notes of the WP sheets)</t>
  </si>
  <si>
    <t>1) Employees</t>
  </si>
  <si>
    <t>Personnel working for the beneficiary under an employment contract (or equivalent appointing act) and assigned to the action: Employee - Senior / Management Level (includes the SME owner who receives a salary); Employee - Junior / Staff &amp; Operational Level; Employee - Technical personnel; Employee - Other.</t>
  </si>
  <si>
    <t>2) Natural person under direct contract</t>
  </si>
  <si>
    <t>Self-employed natural persons (e.g. some types of in-house consultants) who work on the action for the beneficiary under conditions similar to those of an employee, but under a contract that is not legally an employment contract.</t>
  </si>
  <si>
    <t>3) Seconded persons</t>
  </si>
  <si>
    <t>Employees temporarily transferred from a third party (employer) to the beneficiary, against payment and under a secondment agreement: they remain employed and paid by the third party, work for the beneficiary under its control and normally on its premises.</t>
  </si>
  <si>
    <t>4) SME owner and natural person beneficiary</t>
  </si>
  <si>
    <t>Persons who are direct owners or co-owners (regardless of their percentage of ownership) of the applicant SME and who do not receive a salary registered in the accounts (e.g. remunerated only via dividends/profits). The unit cost is fixed by the European Commission: EUR 5,080.00 × country correction coefficient (Italy: 5,080.00 × 0.974 = 4,947.92 EUR/month).</t>
  </si>
  <si>
    <t>Reference values for average monthly personnel costs:</t>
  </si>
  <si>
    <t>EC Lump Sum dashboard (Funding &amp; Tenders Portal)</t>
  </si>
  <si>
    <t>https://ec.europa.eu/info/funding-tenders/opportunities/portal/screen/programmes/horizon/lump-sum/dashboard</t>
  </si>
  <si>
    <t>Work Package 1</t>
  </si>
  <si>
    <t>Checks for this Work Package</t>
  </si>
  <si>
    <t>1 - Personnel costs</t>
  </si>
  <si>
    <t>Category 🛈</t>
  </si>
  <si>
    <t>Number of persons 🛈</t>
  </si>
  <si>
    <t>Total person/months 🛈</t>
  </si>
  <si>
    <t>Average monthly rate (EUR) 🛈</t>
  </si>
  <si>
    <t>Amount per category (EUR) 🛈</t>
  </si>
  <si>
    <t>Check</t>
  </si>
  <si>
    <t>TOTAL</t>
  </si>
  <si>
    <t>2 - Subcontracting costs 🛈</t>
  </si>
  <si>
    <t>Item</t>
  </si>
  <si>
    <t>Cost description 🛈</t>
  </si>
  <si>
    <t>Amount (EUR)</t>
  </si>
  <si>
    <t>3 - Equipment costs 🛈</t>
  </si>
  <si>
    <t>Amount (EUR) 🛈</t>
  </si>
  <si>
    <t>4 - Purchase costs (other goods, works and services) 🛈</t>
  </si>
  <si>
    <t>Total</t>
  </si>
  <si>
    <t>Direct costs</t>
  </si>
  <si>
    <t xml:space="preserve">   Personnel costs</t>
  </si>
  <si>
    <t xml:space="preserve">   Subcontracting costs</t>
  </si>
  <si>
    <t xml:space="preserve">   Equipment costs</t>
  </si>
  <si>
    <t xml:space="preserve">   Purchase costs</t>
  </si>
  <si>
    <t>Total direct costs</t>
  </si>
  <si>
    <t>Indirect costs (7% of direct costs)</t>
  </si>
  <si>
    <t>Total WP1</t>
  </si>
  <si>
    <t>Work Package 2</t>
  </si>
  <si>
    <t>Total WP2</t>
  </si>
  <si>
    <t>Work Package 3</t>
  </si>
  <si>
    <t>Total WP3</t>
  </si>
  <si>
    <t>TOTAL PROJECT COST</t>
  </si>
  <si>
    <t>Cost breakdown by Work Package</t>
  </si>
  <si>
    <t>Work Package</t>
  </si>
  <si>
    <t>Personnel costs</t>
  </si>
  <si>
    <t>Subcontracting costs</t>
  </si>
  <si>
    <t>Equipment costs</t>
  </si>
  <si>
    <t>Purchase costs</t>
  </si>
  <si>
    <t>Indirect costs (7%)</t>
  </si>
  <si>
    <t>Total WP</t>
  </si>
  <si>
    <t>Status</t>
  </si>
  <si>
    <t>Total project cost</t>
  </si>
  <si>
    <t>Maximum SECURE grant amount</t>
  </si>
  <si>
    <t>The grant amount cannot exceed 30,000.00 €, even if the total project cost is above 60,000.00 €.</t>
  </si>
  <si>
    <t>Final checks</t>
  </si>
  <si>
    <t>Project identification (Instructions sheet)</t>
  </si>
  <si>
    <t>Work Package sheets complete and consistent</t>
  </si>
  <si>
    <t>Equipment costs ≤ 80% of the total direct costs</t>
  </si>
  <si>
    <t>Call parameters (fixed by the SECURE Open Call – not editable)</t>
  </si>
  <si>
    <t>Indirect costs flat rate (% of direct costs)</t>
  </si>
  <si>
    <t>Source: SECURE Open Call budget guidelines – indirect costs 7% of direct costs; grant up to 50% of the total project cost, capped at 30,000 €; equipment costs limited to 80% of total direct costs.</t>
  </si>
  <si>
    <t>Maximum funding rate (% of total project cost)</t>
  </si>
  <si>
    <t>Maximum SECURE grant amount (EUR)</t>
  </si>
  <si>
    <t>Equipment ceiling (% of total direct costs)</t>
  </si>
  <si>
    <t>Personnel categories</t>
  </si>
  <si>
    <t>Number of WPs</t>
  </si>
  <si>
    <t>Employee - Senior / Management Level</t>
  </si>
  <si>
    <t>Employee - Junior / Staff &amp; Operational Level</t>
  </si>
  <si>
    <t>Employee - Other</t>
  </si>
  <si>
    <t>Natural person under direct contract</t>
  </si>
  <si>
    <t>Seconded persons</t>
  </si>
  <si>
    <t>SME owner and natural person beneficiary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</si>
</sst>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quot; €&quot;"/>
    <numFmt numFmtId="165" formatCode="0&quot; issue(s) in this WP&quot;"/>
    <numFmt numFmtId="166" formatCode="&quot;up to &quot;0%"/>
  </numFmts>
  <fonts count="11">
    <font>
      <sz val="11"/>
      <color theme="1"/>
      <name val="Calibri"/>
      <family val="2"/>
      <charset val="1"/>
    </font>
    <font>
      <b/>
      <sz val="16"/>
      <color rgb="FFFFFFFF"/>
      <name val="Arial"/>
      <charset val="1"/>
    </font>
    <font>
      <i/>
      <sz val="9"/>
      <color rgb="FF595959"/>
      <name val="Arial"/>
      <charset val="1"/>
    </font>
    <font>
      <b/>
      <sz val="12"/>
      <color rgb="FF1F4E79"/>
      <name val="Arial"/>
      <charset val="1"/>
    </font>
    <font>
      <sz val="10"/>
      <name val="Arial"/>
      <charset val="1"/>
    </font>
    <font>
      <b/>
      <sz val="10"/>
      <name val="Arial"/>
      <charset val="1"/>
    </font>
    <font>
      <b/>
      <sz val="11"/>
      <name val="Arial"/>
      <charset val="1"/>
    </font>
    <font>
      <u/>
      <sz val="10"/>
      <color rgb="FF0563C1"/>
      <name val="Arial"/>
      <charset val="1"/>
    </font>
    <font>
      <b/>
      <sz val="10"/>
      <color rgb="FFFFFFFF"/>
      <name val="Arial"/>
      <charset val="1"/>
    </font>
    <font>
      <b/>
      <sz val="11"/>
      <color rgb="FFFFFFFF"/>
      <name val="Arial"/>
      <charset val="1"/>
    </font>
    <font>
      <i/>
      <sz val="10"/>
      <color rgb="FF1F4E79"/>
      <name val="Arial"/>
    </font>
  </fonts>
  <fills count="9">
    <fill>
      <patternFill patternType="none"/>
    </fill>
    <fill>
      <patternFill patternType="gray125"/>
    </fill>
    <fill>
      <patternFill patternType="solid">
        <fgColor rgb="FF1F4E79"/>
        <bgColor rgb="FF003366"/>
      </patternFill>
    </fill>
    <fill>
      <patternFill patternType="solid">
        <fgColor rgb="FFD9D9D9"/>
        <bgColor rgb="FFE7E6E6"/>
      </patternFill>
    </fill>
    <fill>
      <patternFill patternType="solid">
        <fgColor rgb="FFFFFF99"/>
        <bgColor rgb="FFF2F2F2"/>
      </patternFill>
    </fill>
    <fill>
      <patternFill patternType="solid">
        <fgColor rgb="FFF2F2F2"/>
        <bgColor rgb="FFE7E6E6"/>
      </patternFill>
    </fill>
    <fill>
      <patternFill patternType="solid">
        <fgColor rgb="FFE7E6E6"/>
        <bgColor rgb="FFF2F2F2"/>
      </patternFill>
    </fill>
    <fill>
      <patternFill patternType="solid">
        <fgColor rgb="FFFFC7CE"/>
        <bgColor rgb="FFD9D9D9"/>
      </patternFill>
    </fill>
    <fill>
      <patternFill patternType="solid">
        <fgColor rgb="FFBFBFBF"/>
        <bgColor rgb="FFA6A6A6"/>
      </patternFill>
    </fill>
  </fills>
  <borders count="4">
    <border>
      <left/>
      <right/>
      <top/>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s>
  <cellStyleXfs count="1">
    <xf numFmtId="0" fontId="0" fillId="0" borderId="0"/>
  </cellStyleXfs>
  <cellXfs count="72">
    <xf numFmtId="0" fontId="0" fillId="0" borderId="0" xfId="0"/>
    <xf numFmtId="0" fontId="1" fillId="2" borderId="0" xfId="0" applyFont="1" applyFill="1" applyAlignment="1">
      <alignment horizontal="left" vertical="center"/>
    </xf>
    <xf numFmtId="0" fontId="3" fillId="3" borderId="1" xfId="0" applyFont="1" applyFill="1" applyBorder="1" applyAlignment="1">
      <alignment horizontal="left" vertical="center"/>
    </xf>
    <xf numFmtId="0" fontId="5" fillId="0" borderId="0" xfId="0" applyFont="1"/>
    <xf numFmtId="0" fontId="4" fillId="4" borderId="1" xfId="0" applyFont="1" applyFill="1" applyBorder="1" applyAlignment="1">
      <alignment horizontal="center" vertical="center"/>
    </xf>
    <xf numFmtId="0" fontId="4" fillId="5" borderId="1" xfId="0" applyFont="1" applyFill="1" applyBorder="1" applyAlignment="1">
      <alignment horizontal="center" vertical="center"/>
    </xf>
    <xf numFmtId="0" fontId="4" fillId="6" borderId="1" xfId="0" applyFont="1" applyFill="1" applyBorder="1" applyAlignment="1">
      <alignment horizontal="center" vertical="center"/>
    </xf>
    <xf numFmtId="0" fontId="4" fillId="7" borderId="1" xfId="0" applyFont="1" applyFill="1" applyBorder="1" applyAlignment="1">
      <alignment horizontal="center" vertical="center"/>
    </xf>
    <xf numFmtId="0" fontId="5" fillId="0" borderId="0" xfId="0" applyFont="1" applyAlignment="1">
      <alignment horizontal="left" vertical="center" wrapText="1"/>
    </xf>
    <xf numFmtId="49" fontId="4" fillId="4" borderId="1" xfId="0" applyNumberFormat="1" applyFont="1" applyFill="1" applyBorder="1" applyAlignment="1" applyProtection="1">
      <alignment horizontal="left" vertical="center" wrapText="1"/>
      <protection locked="0"/>
    </xf>
    <xf numFmtId="1" fontId="6" fillId="4" borderId="1" xfId="0" applyNumberFormat="1" applyFont="1" applyFill="1" applyBorder="1" applyAlignment="1" applyProtection="1">
      <alignment horizontal="center" vertical="center"/>
      <protection locked="0"/>
    </xf>
    <xf numFmtId="0" fontId="4" fillId="0" borderId="0" xfId="0" applyFont="1" applyAlignment="1">
      <alignment horizontal="left" vertical="center" wrapText="1"/>
    </xf>
    <xf numFmtId="0" fontId="5" fillId="3" borderId="1" xfId="0" applyFont="1" applyFill="1" applyBorder="1" applyAlignment="1">
      <alignment horizontal="center" vertical="center" wrapText="1"/>
    </xf>
    <xf numFmtId="49" fontId="4" fillId="5" borderId="1" xfId="0" applyNumberFormat="1" applyFont="1" applyFill="1" applyBorder="1" applyAlignment="1">
      <alignment horizontal="left" vertical="center"/>
    </xf>
    <xf numFmtId="3" fontId="4" fillId="5" borderId="1" xfId="0" applyNumberFormat="1" applyFont="1" applyFill="1" applyBorder="1" applyAlignment="1">
      <alignment horizontal="right" vertical="center"/>
    </xf>
    <xf numFmtId="4" fontId="4" fillId="5" borderId="1" xfId="0" applyNumberFormat="1" applyFont="1" applyFill="1" applyBorder="1" applyAlignment="1">
      <alignment horizontal="right" vertical="center"/>
    </xf>
    <xf numFmtId="164" fontId="4" fillId="5" borderId="1" xfId="0" applyNumberFormat="1" applyFont="1" applyFill="1" applyBorder="1" applyAlignment="1">
      <alignment horizontal="right" vertical="center"/>
    </xf>
    <xf numFmtId="0" fontId="5" fillId="0" borderId="1" xfId="0" applyFont="1" applyBorder="1" applyAlignment="1">
      <alignment horizontal="left" vertical="top" wrapText="1"/>
    </xf>
    <xf numFmtId="0" fontId="5" fillId="0" borderId="1" xfId="0" applyFont="1" applyBorder="1" applyAlignment="1">
      <alignment horizontal="left" vertical="center"/>
    </xf>
    <xf numFmtId="0" fontId="5" fillId="0" borderId="0" xfId="0" applyFont="1" applyAlignment="1">
      <alignment horizontal="left" vertical="center"/>
    </xf>
    <xf numFmtId="165" fontId="2" fillId="0" borderId="0" xfId="0" applyNumberFormat="1" applyFont="1" applyAlignment="1">
      <alignment horizontal="left" vertical="center"/>
    </xf>
    <xf numFmtId="3" fontId="4" fillId="4" borderId="1" xfId="0" applyNumberFormat="1" applyFont="1" applyFill="1" applyBorder="1" applyAlignment="1" applyProtection="1">
      <alignment horizontal="right" vertical="center"/>
      <protection locked="0"/>
    </xf>
    <xf numFmtId="4" fontId="4" fillId="4" borderId="1" xfId="0" applyNumberFormat="1" applyFont="1" applyFill="1" applyBorder="1" applyAlignment="1" applyProtection="1">
      <alignment horizontal="right" vertical="center"/>
      <protection locked="0"/>
    </xf>
    <xf numFmtId="164" fontId="4" fillId="4" borderId="1" xfId="0" applyNumberFormat="1" applyFont="1" applyFill="1" applyBorder="1" applyAlignment="1" applyProtection="1">
      <alignment horizontal="right" vertical="center"/>
      <protection locked="0"/>
    </xf>
    <xf numFmtId="0" fontId="2" fillId="0" borderId="1" xfId="0" applyFont="1" applyBorder="1" applyAlignment="1">
      <alignment horizontal="left" vertical="center" wrapText="1"/>
    </xf>
    <xf numFmtId="0" fontId="5" fillId="3" borderId="1" xfId="0" applyFont="1" applyFill="1" applyBorder="1" applyAlignment="1">
      <alignment horizontal="left" vertical="center"/>
    </xf>
    <xf numFmtId="3" fontId="5" fillId="3" borderId="1" xfId="0" applyNumberFormat="1" applyFont="1" applyFill="1" applyBorder="1" applyAlignment="1">
      <alignment horizontal="right" vertical="center"/>
    </xf>
    <xf numFmtId="4" fontId="5" fillId="3" borderId="1" xfId="0" applyNumberFormat="1" applyFont="1" applyFill="1" applyBorder="1" applyAlignment="1">
      <alignment horizontal="right" vertical="center"/>
    </xf>
    <xf numFmtId="0" fontId="4" fillId="3" borderId="1" xfId="0" applyFont="1" applyFill="1" applyBorder="1" applyAlignment="1">
      <alignment horizontal="right" vertical="center"/>
    </xf>
    <xf numFmtId="164" fontId="5" fillId="3" borderId="1" xfId="0" applyNumberFormat="1" applyFont="1" applyFill="1" applyBorder="1" applyAlignment="1">
      <alignment horizontal="right" vertical="center"/>
    </xf>
    <xf numFmtId="0" fontId="0" fillId="3" borderId="1" xfId="0" applyFill="1" applyBorder="1"/>
    <xf numFmtId="49" fontId="4" fillId="4" borderId="1" xfId="0" applyNumberFormat="1" applyFont="1" applyFill="1" applyBorder="1" applyAlignment="1" applyProtection="1">
      <alignment horizontal="left" vertical="top" wrapText="1"/>
      <protection locked="0"/>
    </xf>
    <xf numFmtId="164" fontId="4" fillId="4" borderId="1" xfId="0" applyNumberFormat="1" applyFont="1" applyFill="1" applyBorder="1" applyAlignment="1" applyProtection="1">
      <alignment horizontal="right" vertical="top"/>
      <protection locked="0"/>
    </xf>
    <xf numFmtId="0" fontId="2" fillId="0" borderId="1" xfId="0" applyFont="1" applyBorder="1" applyAlignment="1">
      <alignment horizontal="left" vertical="top" wrapText="1"/>
    </xf>
    <xf numFmtId="0" fontId="3" fillId="3" borderId="1" xfId="0" applyFont="1" applyFill="1" applyBorder="1" applyAlignment="1">
      <alignment horizontal="center" vertical="center"/>
    </xf>
    <xf numFmtId="0" fontId="4" fillId="0" borderId="1" xfId="0" applyFont="1" applyBorder="1" applyAlignment="1">
      <alignment horizontal="left" vertical="center"/>
    </xf>
    <xf numFmtId="0" fontId="5" fillId="8" borderId="1" xfId="0" applyFont="1" applyFill="1" applyBorder="1" applyAlignment="1">
      <alignment horizontal="left" vertical="center"/>
    </xf>
    <xf numFmtId="164" fontId="5" fillId="8" borderId="1" xfId="0" applyNumberFormat="1" applyFont="1" applyFill="1" applyBorder="1" applyAlignment="1">
      <alignment horizontal="right" vertical="center"/>
    </xf>
    <xf numFmtId="164" fontId="4" fillId="0" borderId="1" xfId="0" applyNumberFormat="1" applyFont="1" applyBorder="1" applyAlignment="1">
      <alignment horizontal="right" vertical="center"/>
    </xf>
    <xf numFmtId="164" fontId="5" fillId="0" borderId="1" xfId="0" applyNumberFormat="1" applyFont="1" applyBorder="1" applyAlignment="1">
      <alignment horizontal="right" vertical="center"/>
    </xf>
    <xf numFmtId="0" fontId="9" fillId="2" borderId="1" xfId="0" applyFont="1" applyFill="1" applyBorder="1" applyAlignment="1">
      <alignment horizontal="left" vertical="center"/>
    </xf>
    <xf numFmtId="164" fontId="9" fillId="2" borderId="1" xfId="0" applyNumberFormat="1" applyFont="1" applyFill="1" applyBorder="1" applyAlignment="1">
      <alignment horizontal="right" vertical="center"/>
    </xf>
    <xf numFmtId="0" fontId="4" fillId="0" borderId="1" xfId="0" applyFont="1" applyBorder="1" applyAlignment="1">
      <alignment horizontal="left" vertical="center" wrapText="1"/>
    </xf>
    <xf numFmtId="9" fontId="4" fillId="5" borderId="1" xfId="0" applyNumberFormat="1" applyFont="1" applyFill="1" applyBorder="1" applyAlignment="1">
      <alignment horizontal="right" vertical="center"/>
    </xf>
    <xf numFmtId="166" fontId="4" fillId="5" borderId="1" xfId="0" applyNumberFormat="1" applyFont="1" applyFill="1" applyBorder="1" applyAlignment="1">
      <alignment horizontal="right" vertical="center"/>
    </xf>
    <xf numFmtId="0" fontId="4" fillId="0" borderId="0" xfId="0" applyFont="1"/>
    <xf numFmtId="0" fontId="2" fillId="0" borderId="0" xfId="0" applyFont="1" applyAlignment="1">
      <alignment horizontal="left" vertical="top" wrapText="1"/>
    </xf>
    <xf numFmtId="0" fontId="4" fillId="0" borderId="0" xfId="0" applyFont="1" applyAlignment="1">
      <alignment horizontal="left" vertical="top" wrapText="1"/>
    </xf>
    <xf numFmtId="0" fontId="2" fillId="0" borderId="0" xfId="0" applyFont="1" applyAlignment="1">
      <alignment horizontal="left" vertical="center" wrapText="1"/>
    </xf>
    <xf numFmtId="0" fontId="4" fillId="0" borderId="1" xfId="0" applyFont="1" applyBorder="1" applyAlignment="1">
      <alignment horizontal="left" vertical="top" wrapText="1"/>
    </xf>
    <xf numFmtId="49" fontId="4" fillId="4" borderId="1" xfId="0" applyNumberFormat="1" applyFont="1" applyFill="1" applyBorder="1" applyAlignment="1" applyProtection="1">
      <alignment horizontal="left" vertical="center" wrapText="1"/>
      <protection locked="0"/>
    </xf>
    <xf numFmtId="0" fontId="7" fillId="0" borderId="0" xfId="0" applyFont="1" applyAlignment="1">
      <alignment horizontal="left" vertical="center" wrapText="1"/>
    </xf>
    <xf numFmtId="0" fontId="3" fillId="3" borderId="1" xfId="0" applyFont="1" applyFill="1" applyBorder="1" applyAlignment="1">
      <alignment horizontal="left" vertical="center"/>
    </xf>
    <xf numFmtId="0" fontId="4" fillId="0" borderId="0" xfId="0" applyFont="1" applyAlignment="1">
      <alignment horizontal="left" vertical="center" wrapText="1"/>
    </xf>
    <xf numFmtId="0" fontId="10" fillId="0" borderId="0" xfId="0" applyFont="1" applyAlignment="1">
      <alignment vertical="top" wrapText="1"/>
    </xf>
    <xf numFmtId="0" fontId="1" fillId="2" borderId="0" xfId="0" applyFont="1" applyFill="1" applyAlignment="1">
      <alignment horizontal="left" vertical="center"/>
    </xf>
    <xf numFmtId="0" fontId="5" fillId="8" borderId="1" xfId="0" applyFont="1" applyFill="1" applyBorder="1" applyAlignment="1">
      <alignment horizontal="left" vertical="center"/>
    </xf>
    <xf numFmtId="0" fontId="5" fillId="3" borderId="1" xfId="0" applyFont="1" applyFill="1" applyBorder="1" applyAlignment="1">
      <alignment horizontal="center" vertical="center" wrapText="1"/>
    </xf>
    <xf numFmtId="0" fontId="4" fillId="5" borderId="1" xfId="0" applyFont="1" applyFill="1" applyBorder="1" applyAlignment="1">
      <alignment horizontal="left" vertical="center" wrapText="1"/>
    </xf>
    <xf numFmtId="0" fontId="4" fillId="0" borderId="1" xfId="0" applyFont="1" applyBorder="1" applyAlignment="1">
      <alignment horizontal="left" vertical="center"/>
    </xf>
    <xf numFmtId="49" fontId="4" fillId="4" borderId="1" xfId="0" applyNumberFormat="1" applyFont="1" applyFill="1" applyBorder="1" applyAlignment="1" applyProtection="1">
      <alignment horizontal="left" vertical="top" wrapText="1"/>
      <protection locked="0"/>
    </xf>
    <xf numFmtId="0" fontId="5" fillId="0" borderId="1" xfId="0" applyFont="1" applyBorder="1" applyAlignment="1">
      <alignment horizontal="left" vertical="center"/>
    </xf>
    <xf numFmtId="0" fontId="8" fillId="2" borderId="0" xfId="0" applyFont="1" applyFill="1" applyAlignment="1">
      <alignment horizontal="left" vertical="center" wrapText="1"/>
    </xf>
    <xf numFmtId="0" fontId="5" fillId="3" borderId="1" xfId="0" applyFont="1" applyFill="1" applyBorder="1" applyAlignment="1">
      <alignment horizontal="left" vertical="center"/>
    </xf>
    <xf numFmtId="0" fontId="2" fillId="0" borderId="1" xfId="0" applyFont="1" applyBorder="1" applyAlignment="1">
      <alignment horizontal="left" vertical="center" wrapText="1"/>
    </xf>
    <xf numFmtId="0" fontId="0" fillId="0" borderId="0" xfId="0" applyAlignment="1"/>
    <xf numFmtId="0" fontId="2" fillId="0" borderId="0" xfId="0" applyFont="1" applyAlignment="1"/>
    <xf numFmtId="0" fontId="0" fillId="0" borderId="2" xfId="0" applyBorder="1" applyAlignment="1"/>
    <xf numFmtId="0" fontId="0" fillId="0" borderId="3" xfId="0" applyBorder="1" applyAlignment="1"/>
    <xf numFmtId="0" fontId="0" fillId="0" borderId="2" xfId="0" applyBorder="1" applyAlignment="1" applyProtection="1">
      <protection locked="0"/>
    </xf>
    <xf numFmtId="0" fontId="0" fillId="0" borderId="3" xfId="0" applyBorder="1" applyAlignment="1" applyProtection="1">
      <protection locked="0"/>
    </xf>
    <xf numFmtId="0" fontId="0" fillId="3" borderId="1" xfId="0" applyFill="1" applyBorder="1" applyAlignment="1"/>
  </cellXfs>
  <cellStyles count="1">
    <cellStyle name="Normale" xfId="0" builtinId="0"/>
  </cellStyles>
  <dxfs count="78">
    <dxf>
      <font>
        <b/>
        <sz val="9"/>
        <color rgb="FF00803C"/>
        <name val="Arial"/>
        <charset val="1"/>
      </font>
    </dxf>
    <dxf>
      <font>
        <b/>
        <sz val="9"/>
        <color rgb="FFC00000"/>
        <name val="Arial"/>
        <charset val="1"/>
      </font>
    </dxf>
    <dxf>
      <font>
        <b/>
        <sz val="9"/>
        <color rgb="FF00803C"/>
        <name val="Arial"/>
        <charset val="1"/>
      </font>
    </dxf>
    <dxf>
      <font>
        <b/>
        <sz val="9"/>
        <color rgb="FFC00000"/>
        <name val="Arial"/>
        <charset val="1"/>
      </font>
    </dxf>
    <dxf>
      <font>
        <b/>
        <sz val="9"/>
        <color rgb="FF00803C"/>
        <name val="Arial"/>
        <charset val="1"/>
      </font>
    </dxf>
    <dxf>
      <font>
        <b/>
        <sz val="9"/>
        <color rgb="FFC00000"/>
        <name val="Arial"/>
        <charset val="1"/>
      </font>
    </dxf>
    <dxf>
      <font>
        <sz val="10"/>
        <color rgb="FFA6A6A6"/>
        <name val="Arial"/>
        <charset val="1"/>
      </font>
      <fill>
        <patternFill>
          <bgColor rgb="FFE7E6E6"/>
        </patternFill>
      </fill>
    </dxf>
    <dxf>
      <font>
        <b/>
        <sz val="9"/>
        <color rgb="FF00803C"/>
        <name val="Arial"/>
        <charset val="1"/>
      </font>
    </dxf>
    <dxf>
      <font>
        <b/>
        <sz val="9"/>
        <color rgb="FFC00000"/>
        <name val="Arial"/>
        <charset val="1"/>
      </font>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ont>
        <sz val="10"/>
        <color rgb="FFA6A6A6"/>
        <name val="Arial"/>
        <charset val="1"/>
      </font>
      <fill>
        <patternFill>
          <bgColor rgb="FFE7E6E6"/>
        </patternFill>
      </fill>
    </dxf>
    <dxf>
      <font>
        <sz val="10"/>
        <color rgb="FFA6A6A6"/>
        <name val="Arial"/>
        <charset val="1"/>
      </font>
      <fill>
        <patternFill>
          <bgColor rgb="FFE7E6E6"/>
        </patternFill>
      </fill>
    </dxf>
    <dxf>
      <font>
        <sz val="10"/>
        <color rgb="FFA6A6A6"/>
        <name val="Arial"/>
        <charset val="1"/>
      </font>
      <fill>
        <patternFill>
          <bgColor rgb="FFE7E6E6"/>
        </patternFill>
      </fill>
    </dxf>
    <dxf>
      <font>
        <sz val="10"/>
        <color rgb="FFA6A6A6"/>
        <name val="Arial"/>
        <charset val="1"/>
      </font>
      <fill>
        <patternFill>
          <bgColor rgb="FFE7E6E6"/>
        </patternFill>
      </fill>
    </dxf>
    <dxf>
      <font>
        <b/>
        <sz val="9"/>
        <color rgb="FFC00000"/>
        <name val="Arial"/>
        <charset val="1"/>
      </font>
    </dxf>
    <dxf>
      <font>
        <b/>
        <sz val="9"/>
        <color rgb="FF00803C"/>
        <name val="Arial"/>
        <charset val="1"/>
      </font>
    </dxf>
    <dxf>
      <font>
        <b/>
        <sz val="9"/>
        <color rgb="FFC00000"/>
        <name val="Arial"/>
        <charset val="1"/>
      </font>
    </dxf>
    <dxf>
      <fill>
        <patternFill>
          <bgColor rgb="FFC00000"/>
        </patternFill>
      </fill>
    </dxf>
    <dxf>
      <font>
        <b/>
        <sz val="9"/>
        <color rgb="FF00803C"/>
        <name val="Arial"/>
        <charset val="1"/>
      </font>
    </dxf>
    <dxf>
      <font>
        <b/>
        <sz val="9"/>
        <color rgb="FFC00000"/>
        <name val="Arial"/>
        <charset val="1"/>
      </font>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ont>
        <sz val="10"/>
        <color rgb="FFA6A6A6"/>
        <name val="Arial"/>
        <charset val="1"/>
      </font>
      <fill>
        <patternFill>
          <bgColor rgb="FFE7E6E6"/>
        </patternFill>
      </fill>
    </dxf>
    <dxf>
      <font>
        <sz val="10"/>
        <color rgb="FFA6A6A6"/>
        <name val="Arial"/>
        <charset val="1"/>
      </font>
      <fill>
        <patternFill>
          <bgColor rgb="FFE7E6E6"/>
        </patternFill>
      </fill>
    </dxf>
    <dxf>
      <font>
        <sz val="10"/>
        <color rgb="FFA6A6A6"/>
        <name val="Arial"/>
        <charset val="1"/>
      </font>
      <fill>
        <patternFill>
          <bgColor rgb="FFE7E6E6"/>
        </patternFill>
      </fill>
    </dxf>
    <dxf>
      <font>
        <sz val="10"/>
        <color rgb="FFA6A6A6"/>
        <name val="Arial"/>
        <charset val="1"/>
      </font>
      <fill>
        <patternFill>
          <bgColor rgb="FFE7E6E6"/>
        </patternFill>
      </fill>
    </dxf>
    <dxf>
      <font>
        <b/>
        <sz val="9"/>
        <color rgb="FFC00000"/>
        <name val="Arial"/>
        <charset val="1"/>
      </font>
    </dxf>
    <dxf>
      <font>
        <b/>
        <sz val="9"/>
        <color rgb="FF00803C"/>
        <name val="Arial"/>
        <charset val="1"/>
      </font>
    </dxf>
    <dxf>
      <font>
        <b/>
        <sz val="9"/>
        <color rgb="FFC00000"/>
        <name val="Arial"/>
        <charset val="1"/>
      </font>
    </dxf>
    <dxf>
      <fill>
        <patternFill>
          <bgColor rgb="FFC00000"/>
        </patternFill>
      </fill>
    </dxf>
    <dxf>
      <font>
        <b/>
        <sz val="9"/>
        <color rgb="FF00803C"/>
        <name val="Arial"/>
        <charset val="1"/>
      </font>
    </dxf>
    <dxf>
      <font>
        <b/>
        <sz val="9"/>
        <color rgb="FFC00000"/>
        <name val="Arial"/>
        <charset val="1"/>
      </font>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ont>
        <sz val="10"/>
        <color rgb="FFA6A6A6"/>
        <name val="Arial"/>
        <charset val="1"/>
      </font>
      <fill>
        <patternFill>
          <bgColor rgb="FFE7E6E6"/>
        </patternFill>
      </fill>
    </dxf>
    <dxf>
      <font>
        <sz val="10"/>
        <color rgb="FFA6A6A6"/>
        <name val="Arial"/>
        <charset val="1"/>
      </font>
      <fill>
        <patternFill>
          <bgColor rgb="FFE7E6E6"/>
        </patternFill>
      </fill>
    </dxf>
    <dxf>
      <font>
        <sz val="10"/>
        <color rgb="FFA6A6A6"/>
        <name val="Arial"/>
        <charset val="1"/>
      </font>
      <fill>
        <patternFill>
          <bgColor rgb="FFE7E6E6"/>
        </patternFill>
      </fill>
    </dxf>
    <dxf>
      <font>
        <sz val="10"/>
        <color rgb="FFA6A6A6"/>
        <name val="Arial"/>
        <charset val="1"/>
      </font>
      <fill>
        <patternFill>
          <bgColor rgb="FFE7E6E6"/>
        </patternFill>
      </fill>
    </dxf>
    <dxf>
      <font>
        <b/>
        <sz val="9"/>
        <color rgb="FFC00000"/>
        <name val="Arial"/>
        <charset val="1"/>
      </font>
    </dxf>
    <dxf>
      <font>
        <b/>
        <sz val="9"/>
        <color rgb="FF00803C"/>
        <name val="Arial"/>
        <charset val="1"/>
      </font>
    </dxf>
    <dxf>
      <font>
        <b/>
        <sz val="9"/>
        <color rgb="FFC00000"/>
        <name val="Arial"/>
        <charset val="1"/>
      </font>
    </dxf>
    <dxf>
      <fill>
        <patternFill>
          <bgColor rgb="FFC00000"/>
        </patternFill>
      </fill>
    </dxf>
    <dxf>
      <font>
        <b/>
        <sz val="9"/>
        <color rgb="FF00803C"/>
        <name val="Arial"/>
        <charset val="1"/>
      </font>
    </dxf>
    <dxf>
      <font>
        <b/>
        <sz val="9"/>
        <color rgb="FFC00000"/>
        <name val="Arial"/>
        <charset val="1"/>
      </font>
    </dxf>
  </dxfs>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3C"/>
      <rgbColor rgb="FF000080"/>
      <rgbColor rgb="FF808000"/>
      <rgbColor rgb="FF800080"/>
      <rgbColor rgb="FF008080"/>
      <rgbColor rgb="FFBFBFBF"/>
      <rgbColor rgb="FF808080"/>
      <rgbColor rgb="FF9999FF"/>
      <rgbColor rgb="FF993366"/>
      <rgbColor rgb="FFF2F2F2"/>
      <rgbColor rgb="FFE7E6E6"/>
      <rgbColor rgb="FF660066"/>
      <rgbColor rgb="FFFF8080"/>
      <rgbColor rgb="FF0563C1"/>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7CE"/>
      <rgbColor rgb="FF3366FF"/>
      <rgbColor rgb="FF33CCCC"/>
      <rgbColor rgb="FF99CC00"/>
      <rgbColor rgb="FFFFCC00"/>
      <rgbColor rgb="FFFF9900"/>
      <rgbColor rgb="FFFF6600"/>
      <rgbColor rgb="FF595959"/>
      <rgbColor rgb="FFA6A6A6"/>
      <rgbColor rgb="FF003366"/>
      <rgbColor rgb="FF339966"/>
      <rgbColor rgb="FF003300"/>
      <rgbColor rgb="FF333300"/>
      <rgbColor rgb="FF993300"/>
      <rgbColor rgb="FF993366"/>
      <rgbColor rgb="FF1F4E7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ec.europa.eu/info/funding-tenders/opportunities/portal/screen/programmes/horizon/lump-sum/dashboard" TargetMode="External"/></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40"/>
  <sheetViews>
    <sheetView showGridLines="0" tabSelected="1" zoomScaleNormal="100" workbookViewId="0"/>
  </sheetViews>
  <sheetFormatPr defaultColWidth="8.7109375" defaultRowHeight="15"/>
  <cols>
    <col min="1" max="1" width="2" customWidth="1"/>
    <col min="2" max="2" width="48" customWidth="1"/>
    <col min="3" max="4" width="20" customWidth="1"/>
    <col min="5" max="6" width="22" customWidth="1"/>
    <col min="7" max="7" width="30" customWidth="1"/>
  </cols>
  <sheetData>
    <row r="1" spans="2:7" ht="30" customHeight="1">
      <c r="B1" s="55" t="s">
        <v>0</v>
      </c>
      <c r="C1" s="65"/>
      <c r="D1" s="65"/>
      <c r="E1" s="65"/>
      <c r="F1" s="65"/>
      <c r="G1" s="65"/>
    </row>
    <row r="2" spans="2:7" ht="15" customHeight="1">
      <c r="B2" s="66" t="s">
        <v>1</v>
      </c>
      <c r="C2" s="65"/>
      <c r="D2" s="65"/>
      <c r="E2" s="65"/>
      <c r="F2" s="65"/>
      <c r="G2" s="65"/>
    </row>
    <row r="4" spans="2:7" ht="24" customHeight="1">
      <c r="B4" s="52" t="s">
        <v>2</v>
      </c>
      <c r="C4" s="67"/>
      <c r="D4" s="67"/>
      <c r="E4" s="67"/>
      <c r="F4" s="67"/>
      <c r="G4" s="68"/>
    </row>
    <row r="5" spans="2:7" ht="18.75" customHeight="1">
      <c r="B5" s="47" t="s">
        <v>3</v>
      </c>
      <c r="C5" s="65"/>
      <c r="D5" s="65"/>
      <c r="E5" s="65"/>
      <c r="F5" s="65"/>
      <c r="G5" s="65"/>
    </row>
    <row r="6" spans="2:7" ht="33" customHeight="1">
      <c r="B6" s="47" t="s">
        <v>4</v>
      </c>
      <c r="C6" s="65"/>
      <c r="D6" s="65"/>
      <c r="E6" s="65"/>
      <c r="F6" s="65"/>
      <c r="G6" s="65"/>
    </row>
    <row r="7" spans="2:7" ht="33" customHeight="1">
      <c r="B7" s="47" t="s">
        <v>5</v>
      </c>
      <c r="C7" s="65"/>
      <c r="D7" s="65"/>
      <c r="E7" s="65"/>
      <c r="F7" s="65"/>
      <c r="G7" s="65"/>
    </row>
    <row r="8" spans="2:7" ht="18.75" customHeight="1">
      <c r="B8" s="47" t="s">
        <v>6</v>
      </c>
      <c r="C8" s="65"/>
      <c r="D8" s="65"/>
      <c r="E8" s="65"/>
      <c r="F8" s="65"/>
      <c r="G8" s="65"/>
    </row>
    <row r="9" spans="2:7" ht="33" customHeight="1">
      <c r="B9" s="47" t="s">
        <v>7</v>
      </c>
      <c r="C9" s="65"/>
      <c r="D9" s="65"/>
      <c r="E9" s="65"/>
      <c r="F9" s="65"/>
      <c r="G9" s="65"/>
    </row>
    <row r="10" spans="2:7" ht="18.75" customHeight="1">
      <c r="B10" s="47" t="s">
        <v>8</v>
      </c>
      <c r="C10" s="65"/>
      <c r="D10" s="65"/>
      <c r="E10" s="65"/>
      <c r="F10" s="65"/>
      <c r="G10" s="65"/>
    </row>
    <row r="11" spans="2:7" ht="33" customHeight="1">
      <c r="B11" s="47" t="s">
        <v>9</v>
      </c>
      <c r="C11" s="65"/>
      <c r="D11" s="65"/>
      <c r="E11" s="65"/>
      <c r="F11" s="65"/>
      <c r="G11" s="65"/>
    </row>
    <row r="13" spans="2:7" ht="24" customHeight="1">
      <c r="B13" s="52" t="s">
        <v>10</v>
      </c>
      <c r="C13" s="67"/>
      <c r="D13" s="67"/>
      <c r="E13" s="67"/>
      <c r="F13" s="67"/>
      <c r="G13" s="68"/>
    </row>
    <row r="14" spans="2:7" ht="18.75" customHeight="1">
      <c r="B14" s="47" t="s">
        <v>11</v>
      </c>
      <c r="C14" s="65"/>
      <c r="D14" s="65"/>
      <c r="E14" s="65"/>
      <c r="F14" s="65"/>
      <c r="G14" s="65"/>
    </row>
    <row r="15" spans="2:7" ht="33" customHeight="1">
      <c r="B15" s="47" t="s">
        <v>12</v>
      </c>
      <c r="C15" s="65"/>
      <c r="D15" s="65"/>
      <c r="E15" s="65"/>
      <c r="F15" s="65"/>
      <c r="G15" s="65"/>
    </row>
    <row r="16" spans="2:7" ht="33" customHeight="1">
      <c r="B16" s="47" t="s">
        <v>13</v>
      </c>
      <c r="C16" s="65"/>
      <c r="D16" s="65"/>
      <c r="E16" s="65"/>
      <c r="F16" s="65"/>
      <c r="G16" s="65"/>
    </row>
    <row r="17" spans="2:7" ht="33" customHeight="1">
      <c r="B17" s="47" t="s">
        <v>14</v>
      </c>
      <c r="C17" s="65"/>
      <c r="D17" s="65"/>
      <c r="E17" s="65"/>
      <c r="F17" s="65"/>
      <c r="G17" s="65"/>
    </row>
    <row r="18" spans="2:7" ht="33" customHeight="1">
      <c r="B18" s="47" t="s">
        <v>15</v>
      </c>
      <c r="C18" s="65"/>
      <c r="D18" s="65"/>
      <c r="E18" s="65"/>
      <c r="F18" s="65"/>
      <c r="G18" s="65"/>
    </row>
    <row r="19" spans="2:7" ht="33" customHeight="1">
      <c r="B19" s="47" t="s">
        <v>16</v>
      </c>
      <c r="C19" s="65"/>
      <c r="D19" s="65"/>
      <c r="E19" s="65"/>
      <c r="F19" s="65"/>
      <c r="G19" s="65"/>
    </row>
    <row r="20" spans="2:7" ht="19.5" customHeight="1">
      <c r="B20" s="3" t="s">
        <v>17</v>
      </c>
      <c r="C20" s="4" t="s">
        <v>18</v>
      </c>
      <c r="D20" s="5" t="s">
        <v>19</v>
      </c>
      <c r="E20" s="6" t="s">
        <v>20</v>
      </c>
      <c r="F20" s="7" t="s">
        <v>21</v>
      </c>
    </row>
    <row r="22" spans="2:7" ht="24" customHeight="1">
      <c r="B22" s="52" t="s">
        <v>22</v>
      </c>
      <c r="C22" s="67"/>
      <c r="D22" s="67"/>
      <c r="E22" s="67"/>
      <c r="F22" s="67"/>
      <c r="G22" s="68"/>
    </row>
    <row r="23" spans="2:7" ht="21.75" customHeight="1">
      <c r="B23" s="8" t="s">
        <v>23</v>
      </c>
      <c r="C23" s="50"/>
      <c r="D23" s="69"/>
      <c r="E23" s="69"/>
      <c r="F23" s="69"/>
      <c r="G23" s="70"/>
    </row>
    <row r="24" spans="2:7" ht="21.75" customHeight="1">
      <c r="B24" s="8" t="s">
        <v>24</v>
      </c>
      <c r="C24" s="50"/>
      <c r="D24" s="69"/>
      <c r="E24" s="69"/>
      <c r="F24" s="69"/>
      <c r="G24" s="70"/>
    </row>
    <row r="25" spans="2:7" ht="21.75" customHeight="1">
      <c r="B25" s="8" t="s">
        <v>25</v>
      </c>
      <c r="C25" s="50"/>
      <c r="D25" s="69"/>
      <c r="E25" s="69"/>
      <c r="F25" s="69"/>
      <c r="G25" s="70"/>
    </row>
    <row r="26" spans="2:7" ht="30" customHeight="1">
      <c r="B26" s="8" t="s">
        <v>26</v>
      </c>
      <c r="C26" s="10">
        <v>1</v>
      </c>
      <c r="D26" s="53" t="str">
        <f>IF(NumWP="","⚠ Select the number of Work Packages.",IF(NumWP&gt;=3,"→ Fill in sheets WP1 to WP3.",IF(NumWP=1,"→ Fill in sheet WP1 only. Sheets WP2 to WP3 are not active and must remain empty.",IF(NumWP=2,"→ Fill in sheets WP1 to WP"&amp;NumWP&amp;". Sheet WP3 is not active and must remain empty.","→ Fill in sheets WP1 to WP"&amp;NumWP&amp;". Sheets WP"&amp;(NumWP+1)&amp;" to WP3 are not active and must remain empty."))))</f>
        <v>→ Fill in sheet WP1 only. Sheets WP2 to WP3 are not active and must remain empty.</v>
      </c>
      <c r="E26" s="65"/>
      <c r="F26" s="65"/>
      <c r="G26" s="65"/>
    </row>
    <row r="27" spans="2:7" ht="30" customHeight="1">
      <c r="B27" s="8" t="s">
        <v>27</v>
      </c>
      <c r="C27" s="48" t="str">
        <f>'Total Cost'!B6</f>
        <v>⚠ The budget is incomplete or contains errors – see the final checks in the 'Total Cost' sheet and the 'Check' column of each WP sheet.</v>
      </c>
      <c r="D27" s="65"/>
      <c r="E27" s="65"/>
      <c r="F27" s="65"/>
      <c r="G27" s="65"/>
    </row>
    <row r="28" spans="2:7" ht="39.950000000000003" customHeight="1">
      <c r="B28" s="54" t="s">
        <v>28</v>
      </c>
      <c r="C28" s="65"/>
      <c r="D28" s="65"/>
      <c r="E28" s="65"/>
      <c r="F28" s="65"/>
      <c r="G28" s="65"/>
    </row>
    <row r="29" spans="2:7" ht="24" customHeight="1">
      <c r="B29" s="52" t="s">
        <v>29</v>
      </c>
      <c r="C29" s="67"/>
      <c r="D29" s="67"/>
      <c r="E29" s="67"/>
      <c r="F29" s="67"/>
      <c r="G29" s="68"/>
    </row>
    <row r="30" spans="2:7" ht="30" customHeight="1">
      <c r="B30" s="12" t="s">
        <v>30</v>
      </c>
      <c r="C30" s="12" t="s">
        <v>31</v>
      </c>
      <c r="D30" s="12" t="s">
        <v>32</v>
      </c>
      <c r="E30" s="12" t="s">
        <v>33</v>
      </c>
      <c r="F30" s="12" t="s">
        <v>34</v>
      </c>
    </row>
    <row r="31" spans="2:7" ht="15" customHeight="1">
      <c r="B31" s="13" t="s">
        <v>35</v>
      </c>
      <c r="C31" s="14">
        <v>2</v>
      </c>
      <c r="D31" s="15">
        <v>1.17</v>
      </c>
      <c r="E31" s="16">
        <v>3500</v>
      </c>
      <c r="F31" s="16">
        <f>ROUND(D31*E31,2)</f>
        <v>4095</v>
      </c>
    </row>
    <row r="32" spans="2:7" ht="33" customHeight="1">
      <c r="B32" s="46" t="s">
        <v>36</v>
      </c>
      <c r="C32" s="65"/>
      <c r="D32" s="65"/>
      <c r="E32" s="65"/>
      <c r="F32" s="65"/>
      <c r="G32" s="65"/>
    </row>
    <row r="34" spans="2:7" ht="24" customHeight="1">
      <c r="B34" s="52" t="s">
        <v>37</v>
      </c>
      <c r="C34" s="67"/>
      <c r="D34" s="67"/>
      <c r="E34" s="67"/>
      <c r="F34" s="67"/>
      <c r="G34" s="68"/>
    </row>
    <row r="35" spans="2:7" ht="48" customHeight="1">
      <c r="B35" s="17" t="s">
        <v>38</v>
      </c>
      <c r="C35" s="49" t="s">
        <v>39</v>
      </c>
      <c r="D35" s="67"/>
      <c r="E35" s="67"/>
      <c r="F35" s="67"/>
      <c r="G35" s="68"/>
    </row>
    <row r="36" spans="2:7" ht="48" customHeight="1">
      <c r="B36" s="17" t="s">
        <v>40</v>
      </c>
      <c r="C36" s="49" t="s">
        <v>41</v>
      </c>
      <c r="D36" s="67"/>
      <c r="E36" s="67"/>
      <c r="F36" s="67"/>
      <c r="G36" s="68"/>
    </row>
    <row r="37" spans="2:7" ht="48" customHeight="1">
      <c r="B37" s="17" t="s">
        <v>42</v>
      </c>
      <c r="C37" s="49" t="s">
        <v>43</v>
      </c>
      <c r="D37" s="67"/>
      <c r="E37" s="67"/>
      <c r="F37" s="67"/>
      <c r="G37" s="68"/>
    </row>
    <row r="38" spans="2:7" ht="61.5" customHeight="1">
      <c r="B38" s="17" t="s">
        <v>44</v>
      </c>
      <c r="C38" s="49" t="s">
        <v>45</v>
      </c>
      <c r="D38" s="67"/>
      <c r="E38" s="67"/>
      <c r="F38" s="67"/>
      <c r="G38" s="68"/>
    </row>
    <row r="39" spans="2:7" ht="19.5" customHeight="1">
      <c r="B39" s="11" t="s">
        <v>46</v>
      </c>
      <c r="C39" s="51" t="s">
        <v>47</v>
      </c>
      <c r="D39" s="65"/>
      <c r="E39" s="65"/>
      <c r="F39" s="65"/>
      <c r="G39" s="65"/>
    </row>
    <row r="40" spans="2:7" ht="18.75" customHeight="1">
      <c r="B40" s="46" t="s">
        <v>48</v>
      </c>
      <c r="C40" s="65"/>
      <c r="D40" s="65"/>
      <c r="E40" s="65"/>
      <c r="F40" s="65"/>
      <c r="G40" s="65"/>
    </row>
  </sheetData>
  <sheetProtection password="C6BA" sheet="1" objects="1" scenarios="1"/>
  <mergeCells count="33">
    <mergeCell ref="B2:G2"/>
    <mergeCell ref="B14:G14"/>
    <mergeCell ref="C24:G24"/>
    <mergeCell ref="B17:G17"/>
    <mergeCell ref="B1:G1"/>
    <mergeCell ref="B8:G8"/>
    <mergeCell ref="B13:G13"/>
    <mergeCell ref="B9:G9"/>
    <mergeCell ref="B4:G4"/>
    <mergeCell ref="B29:G29"/>
    <mergeCell ref="B19:G19"/>
    <mergeCell ref="B34:G34"/>
    <mergeCell ref="C35:G35"/>
    <mergeCell ref="B10:G10"/>
    <mergeCell ref="D26:G26"/>
    <mergeCell ref="B28:G28"/>
    <mergeCell ref="C25:G25"/>
    <mergeCell ref="B40:G40"/>
    <mergeCell ref="B15:G15"/>
    <mergeCell ref="B6:G6"/>
    <mergeCell ref="B5:G5"/>
    <mergeCell ref="C27:G27"/>
    <mergeCell ref="B32:G32"/>
    <mergeCell ref="C36:G36"/>
    <mergeCell ref="C23:G23"/>
    <mergeCell ref="C39:G39"/>
    <mergeCell ref="B7:G7"/>
    <mergeCell ref="B16:G16"/>
    <mergeCell ref="B22:G22"/>
    <mergeCell ref="C38:G38"/>
    <mergeCell ref="C37:G37"/>
    <mergeCell ref="B18:G18"/>
    <mergeCell ref="B11:G11"/>
  </mergeCells>
  <conditionalFormatting sqref="C27">
    <cfRule type="expression" dxfId="77" priority="2">
      <formula>LEFT(C27,1)="⚠"</formula>
    </cfRule>
    <cfRule type="expression" dxfId="76" priority="3">
      <formula>LEFT(C27,1)="✓"</formula>
    </cfRule>
  </conditionalFormatting>
  <dataValidations count="4">
    <dataValidation type="custom" allowBlank="1" showInputMessage="1" showErrorMessage="1" errorTitle="Project number" error="Enter the project number (max. 50 characters)." promptTitle="Project number" prompt="Max. 50 characters." sqref="C23" xr:uid="{00000000-0002-0000-0000-000000000000}">
      <formula1>LEN(C23)&lt;=50</formula1>
      <formula2>0</formula2>
    </dataValidation>
    <dataValidation type="custom" allowBlank="1" showInputMessage="1" showErrorMessage="1" errorTitle="Project name" error="Enter the project name (max. 120 characters)." promptTitle="Project name" prompt="Max. 120 characters." sqref="C24" xr:uid="{00000000-0002-0000-0000-000001000000}">
      <formula1>LEN(C24)&lt;=120</formula1>
      <formula2>0</formula2>
    </dataValidation>
    <dataValidation type="custom" allowBlank="1" showInputMessage="1" showErrorMessage="1" errorTitle="Applicant name" error="Enter the applicant name (max. 120 characters)." promptTitle="Applicant name" prompt="Max. 120 characters." sqref="C25" xr:uid="{00000000-0002-0000-0000-000002000000}">
      <formula1>LEN(C25)&lt;=120</formula1>
      <formula2>0</formula2>
    </dataValidation>
    <dataValidation type="list" allowBlank="1" showInputMessage="1" showErrorMessage="1" errorTitle="Number of Work Packages" error="Select a whole number between 1 and 3 from the drop-down list." promptTitle="Number of WPs" prompt="Select the number of Work Packages of your project (1–3). Only the corresponding WP sheets can be filled in." sqref="C26" xr:uid="{00000000-0002-0000-0000-000003000000}">
      <formula1>WPNumbers</formula1>
      <formula2>0</formula2>
    </dataValidation>
  </dataValidations>
  <hyperlinks>
    <hyperlink ref="C39" r:id="rId1" xr:uid="{00000000-0004-0000-0000-000000000000}"/>
  </hyperlinks>
  <printOptions horizontalCentered="1"/>
  <pageMargins left="0.4" right="0.4" top="0.55000000000000004" bottom="0.55000000000000004" header="0.25" footer="0.25"/>
  <pageSetup paperSize="9" orientation="portrait" horizontalDpi="300" verticalDpi="300"/>
  <headerFooter>
    <oddHeader>&amp;LSECURE Open Call – Project budget – Template v2.3&amp;RSheet: &amp;A</oddHeader>
    <oddFooter>&amp;LSheet: &amp;A&amp;CPage &amp;P of &amp;N&amp;R&amp;F</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G56"/>
  <sheetViews>
    <sheetView showGridLines="0" zoomScaleNormal="100" workbookViewId="0">
      <pane ySplit="5" topLeftCell="A6" activePane="bottomLeft" state="frozen"/>
      <selection pane="bottomLeft"/>
    </sheetView>
  </sheetViews>
  <sheetFormatPr defaultColWidth="8.7109375" defaultRowHeight="15"/>
  <cols>
    <col min="1" max="1" width="2" customWidth="1"/>
    <col min="2" max="2" width="46" customWidth="1"/>
    <col min="3" max="4" width="20" customWidth="1"/>
    <col min="5" max="6" width="22" customWidth="1"/>
    <col min="7" max="7" width="46" customWidth="1"/>
  </cols>
  <sheetData>
    <row r="1" spans="2:7" ht="33.75" customHeight="1">
      <c r="B1" s="1" t="s">
        <v>49</v>
      </c>
      <c r="C1" s="62" t="str">
        <f>IF((NumWP&gt;=1),"Active Work Package – fill in the yellow cells.","NOT ACTIVE – this Work Package is not part of the project. To use it, increase the number of Work Packages in the 'Instructions' sheet.")</f>
        <v>Active Work Package – fill in the yellow cells.</v>
      </c>
      <c r="D1" s="65"/>
      <c r="E1" s="65"/>
      <c r="F1" s="65"/>
      <c r="G1" s="65"/>
    </row>
    <row r="2" spans="2:7" ht="19.5" customHeight="1">
      <c r="B2" s="18" t="s">
        <v>23</v>
      </c>
      <c r="C2" s="58" t="str">
        <f>IF(ProjectCode="","(to be entered in the 'Instructions' sheet)",ProjectCode)</f>
        <v>(to be entered in the 'Instructions' sheet)</v>
      </c>
      <c r="D2" s="67"/>
      <c r="E2" s="67"/>
      <c r="F2" s="67"/>
      <c r="G2" s="68"/>
    </row>
    <row r="3" spans="2:7" ht="19.5" customHeight="1">
      <c r="B3" s="18" t="s">
        <v>24</v>
      </c>
      <c r="C3" s="58" t="str">
        <f>IF(ProjectName="","(to be entered in the 'Instructions' sheet)",ProjectName)</f>
        <v>(to be entered in the 'Instructions' sheet)</v>
      </c>
      <c r="D3" s="67"/>
      <c r="E3" s="67"/>
      <c r="F3" s="67"/>
      <c r="G3" s="68"/>
    </row>
    <row r="4" spans="2:7" ht="19.5" customHeight="1">
      <c r="B4" s="18" t="s">
        <v>25</v>
      </c>
      <c r="C4" s="58" t="str">
        <f>IF(ApplicantName="","(to be entered in the 'Instructions' sheet)",ApplicantName)</f>
        <v>(to be entered in the 'Instructions' sheet)</v>
      </c>
      <c r="D4" s="67"/>
      <c r="E4" s="67"/>
      <c r="F4" s="67"/>
      <c r="G4" s="68"/>
    </row>
    <row r="5" spans="2:7" ht="21.75" customHeight="1">
      <c r="B5" s="19" t="s">
        <v>50</v>
      </c>
      <c r="C5" s="48" t="str">
        <f>IF(G5=0,"✓ No issues found in this Work Package.","⚠ Please correct the rows flagged in the 'Check' column.")</f>
        <v>✓ No issues found in this Work Package.</v>
      </c>
      <c r="D5" s="65"/>
      <c r="E5" s="65"/>
      <c r="F5" s="65"/>
      <c r="G5" s="20">
        <f>SUMPRODUCT(--(LEFT(G9:G46,1)="⚠"))</f>
        <v>0</v>
      </c>
    </row>
    <row r="7" spans="2:7" ht="24" customHeight="1">
      <c r="B7" s="52" t="s">
        <v>51</v>
      </c>
      <c r="C7" s="67"/>
      <c r="D7" s="67"/>
      <c r="E7" s="67"/>
      <c r="F7" s="67"/>
      <c r="G7" s="68"/>
    </row>
    <row r="8" spans="2:7" ht="31.5" customHeight="1">
      <c r="B8" s="12" t="s">
        <v>52</v>
      </c>
      <c r="C8" s="12" t="s">
        <v>53</v>
      </c>
      <c r="D8" s="12" t="s">
        <v>54</v>
      </c>
      <c r="E8" s="12" t="s">
        <v>55</v>
      </c>
      <c r="F8" s="12" t="s">
        <v>56</v>
      </c>
      <c r="G8" s="12" t="s">
        <v>57</v>
      </c>
    </row>
    <row r="9" spans="2:7" ht="27" customHeight="1">
      <c r="B9" s="9"/>
      <c r="C9" s="21"/>
      <c r="D9" s="22"/>
      <c r="E9" s="23"/>
      <c r="F9" s="16" t="str">
        <f>IF(AND(ISNUMBER(D9),ISNUMBER(E9)),ROUND(D9*E9,2),"")</f>
        <v/>
      </c>
      <c r="G9" s="24" t="str">
        <f>IF(COUNTA(B9:E9)=0,"",IF(NOT(NumWP&gt;=1),"⚠ WP not active: delete the data or increase the number of WPs (Instructions sheet)",IF(B9="","⚠ Select a personnel category",IF(COUNTIF($B$8:$B$14,B9)&gt;1,"⚠ Category already used in this WP (one row per category)",IF(NOT(AND(ISNUMBER(C9),C9&gt;=1)),"⚠ Enter the number of persons",IF(NOT(AND(ISNUMBER(D9),D9&gt;0)),"⚠ Enter the total person/months",IF(NOT(AND(ISNUMBER(E9),E9&gt;0)),"⚠ Enter the average monthly rate","✓ OK")))))))</f>
        <v/>
      </c>
    </row>
    <row r="10" spans="2:7" ht="27" customHeight="1">
      <c r="B10" s="9"/>
      <c r="C10" s="21"/>
      <c r="D10" s="22"/>
      <c r="E10" s="23"/>
      <c r="F10" s="16" t="str">
        <f>IF(AND(ISNUMBER(D10),ISNUMBER(E10)),ROUND(D10*E10,2),"")</f>
        <v/>
      </c>
      <c r="G10" s="24" t="str">
        <f>IF(COUNTA(B10:E10)=0,"",IF(NOT(NumWP&gt;=1),"⚠ WP not active: delete the data or increase the number of WPs (Instructions sheet)",IF(B10="","⚠ Select a personnel category",IF(COUNTIF($B$8:$B$14,B10)&gt;1,"⚠ Category already used in this WP (one row per category)",IF(NOT(AND(ISNUMBER(C10),C10&gt;=1)),"⚠ Enter the number of persons",IF(NOT(AND(ISNUMBER(D10),D10&gt;0)),"⚠ Enter the total person/months",IF(NOT(AND(ISNUMBER(E10),E10&gt;0)),"⚠ Enter the average monthly rate","✓ OK")))))))</f>
        <v/>
      </c>
    </row>
    <row r="11" spans="2:7" ht="27" customHeight="1">
      <c r="B11" s="9"/>
      <c r="C11" s="21"/>
      <c r="D11" s="22"/>
      <c r="E11" s="23"/>
      <c r="F11" s="16" t="str">
        <f>IF(AND(ISNUMBER(D11),ISNUMBER(E11)),ROUND(D11*E11,2),"")</f>
        <v/>
      </c>
      <c r="G11" s="24" t="str">
        <f>IF(COUNTA(B11:E11)=0,"",IF(NOT(NumWP&gt;=1),"⚠ WP not active: delete the data or increase the number of WPs (Instructions sheet)",IF(B11="","⚠ Select a personnel category",IF(COUNTIF($B$8:$B$14,B11)&gt;1,"⚠ Category already used in this WP (one row per category)",IF(NOT(AND(ISNUMBER(C11),C11&gt;=1)),"⚠ Enter the number of persons",IF(NOT(AND(ISNUMBER(D11),D11&gt;0)),"⚠ Enter the total person/months",IF(NOT(AND(ISNUMBER(E11),E11&gt;0)),"⚠ Enter the average monthly rate","✓ OK")))))))</f>
        <v/>
      </c>
    </row>
    <row r="12" spans="2:7" ht="27" customHeight="1">
      <c r="B12" s="9"/>
      <c r="C12" s="21"/>
      <c r="D12" s="22"/>
      <c r="E12" s="23"/>
      <c r="F12" s="16" t="str">
        <f>IF(AND(ISNUMBER(D12),ISNUMBER(E12)),ROUND(D12*E12,2),"")</f>
        <v/>
      </c>
      <c r="G12" s="24" t="str">
        <f>IF(COUNTA(B12:E12)=0,"",IF(NOT(NumWP&gt;=1),"⚠ WP not active: delete the data or increase the number of WPs (Instructions sheet)",IF(B12="","⚠ Select a personnel category",IF(COUNTIF($B$8:$B$14,B12)&gt;1,"⚠ Category already used in this WP (one row per category)",IF(NOT(AND(ISNUMBER(C12),C12&gt;=1)),"⚠ Enter the number of persons",IF(NOT(AND(ISNUMBER(D12),D12&gt;0)),"⚠ Enter the total person/months",IF(NOT(AND(ISNUMBER(E12),E12&gt;0)),"⚠ Enter the average monthly rate","✓ OK")))))))</f>
        <v/>
      </c>
    </row>
    <row r="13" spans="2:7" ht="27" customHeight="1">
      <c r="B13" s="9"/>
      <c r="C13" s="21"/>
      <c r="D13" s="22"/>
      <c r="E13" s="23"/>
      <c r="F13" s="16" t="str">
        <f>IF(AND(ISNUMBER(D13),ISNUMBER(E13)),ROUND(D13*E13,2),"")</f>
        <v/>
      </c>
      <c r="G13" s="24" t="str">
        <f>IF(COUNTA(B13:E13)=0,"",IF(NOT(NumWP&gt;=1),"⚠ WP not active: delete the data or increase the number of WPs (Instructions sheet)",IF(B13="","⚠ Select a personnel category",IF(COUNTIF($B$8:$B$14,B13)&gt;1,"⚠ Category already used in this WP (one row per category)",IF(NOT(AND(ISNUMBER(C13),C13&gt;=1)),"⚠ Enter the number of persons",IF(NOT(AND(ISNUMBER(D13),D13&gt;0)),"⚠ Enter the total person/months",IF(NOT(AND(ISNUMBER(E13),E13&gt;0)),"⚠ Enter the average monthly rate","✓ OK")))))))</f>
        <v/>
      </c>
    </row>
    <row r="14" spans="2:7" ht="27" customHeight="1">
      <c r="B14" s="9"/>
      <c r="C14" s="21"/>
      <c r="D14" s="22"/>
      <c r="E14" s="23"/>
      <c r="F14" s="16" t="str">
        <f>IF(AND(ISNUMBER(D14),ISNUMBER(E14)),ROUND(D14*E14,2),"")</f>
        <v/>
      </c>
      <c r="G14" s="24" t="str">
        <f>IF(COUNTA(B14:E14)=0,"",IF(NOT(NumWP&gt;=1),"⚠ WP not active: delete the data or increase the number of WPs (Instructions sheet)",IF(B14="","⚠ Select a personnel category",IF(COUNTIF($B$8:$B$14,B14)&gt;1,"⚠ Category already used in this WP (one row per category)",IF(NOT(AND(ISNUMBER(C14),C14&gt;=1)),"⚠ Enter the number of persons",IF(NOT(AND(ISNUMBER(D14),D14&gt;0)),"⚠ Enter the total person/months",IF(NOT(AND(ISNUMBER(E14),E14&gt;0)),"⚠ Enter the average monthly rate","✓ OK")))))))</f>
        <v/>
      </c>
    </row>
    <row r="15" spans="2:7" ht="27" customHeight="1">
      <c r="B15" s="9"/>
      <c r="C15" s="21"/>
      <c r="D15" s="22"/>
      <c r="E15" s="23"/>
      <c r="F15" s="16" t="str">
        <f>IF(AND(ISNUMBER(D15),ISNUMBER(E15)),ROUND(D15*E15,2),"")</f>
        <v/>
      </c>
      <c r="G15" s="24" t="str">
        <f>IF(COUNTA(B15:E15)=0,"",IF(NOT(NumWP&gt;=1),"⚠ WP not active: delete the data or increase the number of WPs (Instructions sheet)",IF(B15="","⚠ Select a personnel category",IF(COUNTIF($B$8:$B$14,B15)&gt;1,"⚠ Category already used in this WP (one row per category)",IF(NOT(AND(ISNUMBER(C15),C15&gt;=1)),"⚠ Enter the number of persons",IF(NOT(AND(ISNUMBER(D15),D15&gt;0)),"⚠ Enter the total person/months",IF(NOT(AND(ISNUMBER(E15),E15&gt;0)),"⚠ Enter the average monthly rate","✓ OK")))))))</f>
        <v/>
      </c>
    </row>
    <row r="16" spans="2:7" ht="21.75" customHeight="1">
      <c r="B16" s="25" t="s">
        <v>58</v>
      </c>
      <c r="C16" s="26">
        <f>SUM(C9:C15)</f>
        <v>0</v>
      </c>
      <c r="D16" s="27">
        <f>SUM(D9:D15)</f>
        <v>0</v>
      </c>
      <c r="E16" s="28"/>
      <c r="F16" s="29">
        <f>SUM(F9:F15)</f>
        <v>0</v>
      </c>
      <c r="G16" s="30"/>
    </row>
    <row r="18" spans="2:7" ht="24" customHeight="1">
      <c r="B18" s="52" t="s">
        <v>59</v>
      </c>
      <c r="C18" s="67"/>
      <c r="D18" s="67"/>
      <c r="E18" s="67"/>
      <c r="F18" s="67"/>
      <c r="G18" s="68"/>
    </row>
    <row r="19" spans="2:7" ht="31.5" customHeight="1">
      <c r="B19" s="12" t="s">
        <v>60</v>
      </c>
      <c r="C19" s="57" t="s">
        <v>61</v>
      </c>
      <c r="D19" s="67"/>
      <c r="E19" s="68"/>
      <c r="F19" s="12" t="s">
        <v>62</v>
      </c>
      <c r="G19" s="12" t="s">
        <v>57</v>
      </c>
    </row>
    <row r="20" spans="2:7" ht="66" customHeight="1">
      <c r="B20" s="31"/>
      <c r="C20" s="60"/>
      <c r="D20" s="69"/>
      <c r="E20" s="70"/>
      <c r="F20" s="32"/>
      <c r="G20" s="33" t="str">
        <f>IF(COUNTA(B20,C20,F20)=0,"",IF(NOT(NumWP&gt;=1),"⚠ WP not active: delete the data or increase the number of WPs (Instructions sheet)",IF(B20="","⚠ Enter the item",IF(C20="","⚠ The cost description is mandatory",IF(NOT(AND(ISNUMBER(F20),F20&gt;0)),"⚠ Enter the amount","✓ OK")))))</f>
        <v/>
      </c>
    </row>
    <row r="21" spans="2:7" ht="66" customHeight="1">
      <c r="B21" s="31"/>
      <c r="C21" s="60"/>
      <c r="D21" s="69"/>
      <c r="E21" s="70"/>
      <c r="F21" s="32"/>
      <c r="G21" s="33" t="str">
        <f>IF(COUNTA(B21,C21,F21)=0,"",IF(NOT(NumWP&gt;=1),"⚠ WP not active: delete the data or increase the number of WPs (Instructions sheet)",IF(B21="","⚠ Enter the item",IF(C21="","⚠ The cost description is mandatory",IF(NOT(AND(ISNUMBER(F21),F21&gt;0)),"⚠ Enter the amount","✓ OK")))))</f>
        <v/>
      </c>
    </row>
    <row r="22" spans="2:7" ht="66" customHeight="1">
      <c r="B22" s="31"/>
      <c r="C22" s="60"/>
      <c r="D22" s="69"/>
      <c r="E22" s="70"/>
      <c r="F22" s="32"/>
      <c r="G22" s="33" t="str">
        <f>IF(COUNTA(B22,C22,F22)=0,"",IF(NOT(NumWP&gt;=1),"⚠ WP not active: delete the data or increase the number of WPs (Instructions sheet)",IF(B22="","⚠ Enter the item",IF(C22="","⚠ The cost description is mandatory",IF(NOT(AND(ISNUMBER(F22),F22&gt;0)),"⚠ Enter the amount","✓ OK")))))</f>
        <v/>
      </c>
    </row>
    <row r="23" spans="2:7" ht="66" customHeight="1">
      <c r="B23" s="31"/>
      <c r="C23" s="60"/>
      <c r="D23" s="69"/>
      <c r="E23" s="70"/>
      <c r="F23" s="32"/>
      <c r="G23" s="33" t="str">
        <f>IF(COUNTA(B23,C23,F23)=0,"",IF(NOT(NumWP&gt;=1),"⚠ WP not active: delete the data or increase the number of WPs (Instructions sheet)",IF(B23="","⚠ Enter the item",IF(C23="","⚠ The cost description is mandatory",IF(NOT(AND(ISNUMBER(F23),F23&gt;0)),"⚠ Enter the amount","✓ OK")))))</f>
        <v/>
      </c>
    </row>
    <row r="24" spans="2:7" ht="66" customHeight="1">
      <c r="B24" s="31"/>
      <c r="C24" s="60"/>
      <c r="D24" s="69"/>
      <c r="E24" s="70"/>
      <c r="F24" s="32"/>
      <c r="G24" s="33" t="str">
        <f>IF(COUNTA(B24,C24,F24)=0,"",IF(NOT(NumWP&gt;=1),"⚠ WP not active: delete the data or increase the number of WPs (Instructions sheet)",IF(B24="","⚠ Enter the item",IF(C24="","⚠ The cost description is mandatory",IF(NOT(AND(ISNUMBER(F24),F24&gt;0)),"⚠ Enter the amount","✓ OK")))))</f>
        <v/>
      </c>
    </row>
    <row r="25" spans="2:7" ht="66" customHeight="1">
      <c r="B25" s="31"/>
      <c r="C25" s="60"/>
      <c r="D25" s="69"/>
      <c r="E25" s="70"/>
      <c r="F25" s="32"/>
      <c r="G25" s="33" t="str">
        <f>IF(COUNTA(B25,C25,F25)=0,"",IF(NOT(NumWP&gt;=1),"⚠ WP not active: delete the data or increase the number of WPs (Instructions sheet)",IF(B25="","⚠ Enter the item",IF(C25="","⚠ The cost description is mandatory",IF(NOT(AND(ISNUMBER(F25),F25&gt;0)),"⚠ Enter the amount","✓ OK")))))</f>
        <v/>
      </c>
    </row>
    <row r="26" spans="2:7" ht="21.75" customHeight="1">
      <c r="B26" s="25" t="s">
        <v>58</v>
      </c>
      <c r="C26" s="71"/>
      <c r="D26" s="67"/>
      <c r="E26" s="68"/>
      <c r="F26" s="29">
        <f>SUM(F20:F25)</f>
        <v>0</v>
      </c>
      <c r="G26" s="30"/>
    </row>
    <row r="28" spans="2:7" ht="24" customHeight="1">
      <c r="B28" s="52" t="s">
        <v>63</v>
      </c>
      <c r="C28" s="67"/>
      <c r="D28" s="67"/>
      <c r="E28" s="67"/>
      <c r="F28" s="67"/>
      <c r="G28" s="68"/>
    </row>
    <row r="29" spans="2:7" ht="31.5" customHeight="1">
      <c r="B29" s="12" t="s">
        <v>60</v>
      </c>
      <c r="C29" s="57" t="s">
        <v>61</v>
      </c>
      <c r="D29" s="67"/>
      <c r="E29" s="68"/>
      <c r="F29" s="12" t="s">
        <v>64</v>
      </c>
      <c r="G29" s="12" t="s">
        <v>57</v>
      </c>
    </row>
    <row r="30" spans="2:7" ht="66" customHeight="1">
      <c r="B30" s="31"/>
      <c r="C30" s="60"/>
      <c r="D30" s="69"/>
      <c r="E30" s="70"/>
      <c r="F30" s="32"/>
      <c r="G30" s="33" t="str">
        <f>IF(COUNTA(B30,C30,F30)=0,"",IF(NOT(NumWP&gt;=1),"⚠ WP not active: delete the data or increase the number of WPs (Instructions sheet)",IF(B30="","⚠ Enter the item",IF(C30="","⚠ The cost description is mandatory",IF(NOT(AND(ISNUMBER(F30),F30&gt;0)),"⚠ Enter the amount","✓ OK")))))</f>
        <v/>
      </c>
    </row>
    <row r="31" spans="2:7" ht="66" customHeight="1">
      <c r="B31" s="31"/>
      <c r="C31" s="60"/>
      <c r="D31" s="69"/>
      <c r="E31" s="70"/>
      <c r="F31" s="32"/>
      <c r="G31" s="33" t="str">
        <f>IF(COUNTA(B31,C31,F31)=0,"",IF(NOT(NumWP&gt;=1),"⚠ WP not active: delete the data or increase the number of WPs (Instructions sheet)",IF(B31="","⚠ Enter the item",IF(C31="","⚠ The cost description is mandatory",IF(NOT(AND(ISNUMBER(F31),F31&gt;0)),"⚠ Enter the amount","✓ OK")))))</f>
        <v/>
      </c>
    </row>
    <row r="32" spans="2:7" ht="66" customHeight="1">
      <c r="B32" s="31"/>
      <c r="C32" s="60"/>
      <c r="D32" s="69"/>
      <c r="E32" s="70"/>
      <c r="F32" s="32"/>
      <c r="G32" s="33" t="str">
        <f>IF(COUNTA(B32,C32,F32)=0,"",IF(NOT(NumWP&gt;=1),"⚠ WP not active: delete the data or increase the number of WPs (Instructions sheet)",IF(B32="","⚠ Enter the item",IF(C32="","⚠ The cost description is mandatory",IF(NOT(AND(ISNUMBER(F32),F32&gt;0)),"⚠ Enter the amount","✓ OK")))))</f>
        <v/>
      </c>
    </row>
    <row r="33" spans="2:7" ht="66" customHeight="1">
      <c r="B33" s="31"/>
      <c r="C33" s="60"/>
      <c r="D33" s="69"/>
      <c r="E33" s="70"/>
      <c r="F33" s="32"/>
      <c r="G33" s="33" t="str">
        <f>IF(COUNTA(B33,C33,F33)=0,"",IF(NOT(NumWP&gt;=1),"⚠ WP not active: delete the data or increase the number of WPs (Instructions sheet)",IF(B33="","⚠ Enter the item",IF(C33="","⚠ The cost description is mandatory",IF(NOT(AND(ISNUMBER(F33),F33&gt;0)),"⚠ Enter the amount","✓ OK")))))</f>
        <v/>
      </c>
    </row>
    <row r="34" spans="2:7" ht="66" customHeight="1">
      <c r="B34" s="31"/>
      <c r="C34" s="60"/>
      <c r="D34" s="69"/>
      <c r="E34" s="70"/>
      <c r="F34" s="32"/>
      <c r="G34" s="33" t="str">
        <f>IF(COUNTA(B34,C34,F34)=0,"",IF(NOT(NumWP&gt;=1),"⚠ WP not active: delete the data or increase the number of WPs (Instructions sheet)",IF(B34="","⚠ Enter the item",IF(C34="","⚠ The cost description is mandatory",IF(NOT(AND(ISNUMBER(F34),F34&gt;0)),"⚠ Enter the amount","✓ OK")))))</f>
        <v/>
      </c>
    </row>
    <row r="35" spans="2:7" ht="66" customHeight="1">
      <c r="B35" s="31"/>
      <c r="C35" s="60"/>
      <c r="D35" s="69"/>
      <c r="E35" s="70"/>
      <c r="F35" s="32"/>
      <c r="G35" s="33" t="str">
        <f>IF(COUNTA(B35,C35,F35)=0,"",IF(NOT(NumWP&gt;=1),"⚠ WP not active: delete the data or increase the number of WPs (Instructions sheet)",IF(B35="","⚠ Enter the item",IF(C35="","⚠ The cost description is mandatory",IF(NOT(AND(ISNUMBER(F35),F35&gt;0)),"⚠ Enter the amount","✓ OK")))))</f>
        <v/>
      </c>
    </row>
    <row r="36" spans="2:7" ht="21.75" customHeight="1">
      <c r="B36" s="25" t="s">
        <v>58</v>
      </c>
      <c r="C36" s="71"/>
      <c r="D36" s="67"/>
      <c r="E36" s="68"/>
      <c r="F36" s="29">
        <f>SUM(F30:F35)</f>
        <v>0</v>
      </c>
      <c r="G36" s="30"/>
    </row>
    <row r="38" spans="2:7" ht="24" customHeight="1">
      <c r="B38" s="52" t="s">
        <v>65</v>
      </c>
      <c r="C38" s="67"/>
      <c r="D38" s="67"/>
      <c r="E38" s="67"/>
      <c r="F38" s="67"/>
      <c r="G38" s="68"/>
    </row>
    <row r="39" spans="2:7" ht="31.5" customHeight="1">
      <c r="B39" s="12" t="s">
        <v>60</v>
      </c>
      <c r="C39" s="57" t="s">
        <v>61</v>
      </c>
      <c r="D39" s="67"/>
      <c r="E39" s="68"/>
      <c r="F39" s="12" t="s">
        <v>62</v>
      </c>
      <c r="G39" s="12" t="s">
        <v>57</v>
      </c>
    </row>
    <row r="40" spans="2:7" ht="66" customHeight="1">
      <c r="B40" s="31"/>
      <c r="C40" s="60"/>
      <c r="D40" s="69"/>
      <c r="E40" s="70"/>
      <c r="F40" s="32"/>
      <c r="G40" s="33" t="str">
        <f>IF(COUNTA(B40,C40,F40)=0,"",IF(NOT(NumWP&gt;=1),"⚠ WP not active: delete the data or increase the number of WPs (Instructions sheet)",IF(B40="","⚠ Enter the item",IF(C40="","⚠ The cost description is mandatory",IF(NOT(AND(ISNUMBER(F40),F40&gt;0)),"⚠ Enter the amount","✓ OK")))))</f>
        <v/>
      </c>
    </row>
    <row r="41" spans="2:7" ht="66" customHeight="1">
      <c r="B41" s="31"/>
      <c r="C41" s="60"/>
      <c r="D41" s="69"/>
      <c r="E41" s="70"/>
      <c r="F41" s="32"/>
      <c r="G41" s="33" t="str">
        <f>IF(COUNTA(B41,C41,F41)=0,"",IF(NOT(NumWP&gt;=1),"⚠ WP not active: delete the data or increase the number of WPs (Instructions sheet)",IF(B41="","⚠ Enter the item",IF(C41="","⚠ The cost description is mandatory",IF(NOT(AND(ISNUMBER(F41),F41&gt;0)),"⚠ Enter the amount","✓ OK")))))</f>
        <v/>
      </c>
    </row>
    <row r="42" spans="2:7" ht="66" customHeight="1">
      <c r="B42" s="31"/>
      <c r="C42" s="60"/>
      <c r="D42" s="69"/>
      <c r="E42" s="70"/>
      <c r="F42" s="32"/>
      <c r="G42" s="33" t="str">
        <f>IF(COUNTA(B42,C42,F42)=0,"",IF(NOT(NumWP&gt;=1),"⚠ WP not active: delete the data or increase the number of WPs (Instructions sheet)",IF(B42="","⚠ Enter the item",IF(C42="","⚠ The cost description is mandatory",IF(NOT(AND(ISNUMBER(F42),F42&gt;0)),"⚠ Enter the amount","✓ OK")))))</f>
        <v/>
      </c>
    </row>
    <row r="43" spans="2:7" ht="66" customHeight="1">
      <c r="B43" s="31"/>
      <c r="C43" s="60"/>
      <c r="D43" s="69"/>
      <c r="E43" s="70"/>
      <c r="F43" s="32"/>
      <c r="G43" s="33" t="str">
        <f>IF(COUNTA(B43,C43,F43)=0,"",IF(NOT(NumWP&gt;=1),"⚠ WP not active: delete the data or increase the number of WPs (Instructions sheet)",IF(B43="","⚠ Enter the item",IF(C43="","⚠ The cost description is mandatory",IF(NOT(AND(ISNUMBER(F43),F43&gt;0)),"⚠ Enter the amount","✓ OK")))))</f>
        <v/>
      </c>
    </row>
    <row r="44" spans="2:7" ht="66" customHeight="1">
      <c r="B44" s="31"/>
      <c r="C44" s="60"/>
      <c r="D44" s="69"/>
      <c r="E44" s="70"/>
      <c r="F44" s="32"/>
      <c r="G44" s="33" t="str">
        <f>IF(COUNTA(B44,C44,F44)=0,"",IF(NOT(NumWP&gt;=1),"⚠ WP not active: delete the data or increase the number of WPs (Instructions sheet)",IF(B44="","⚠ Enter the item",IF(C44="","⚠ The cost description is mandatory",IF(NOT(AND(ISNUMBER(F44),F44&gt;0)),"⚠ Enter the amount","✓ OK")))))</f>
        <v/>
      </c>
    </row>
    <row r="45" spans="2:7" ht="66" customHeight="1">
      <c r="B45" s="31"/>
      <c r="C45" s="60"/>
      <c r="D45" s="69"/>
      <c r="E45" s="70"/>
      <c r="F45" s="32"/>
      <c r="G45" s="33" t="str">
        <f>IF(COUNTA(B45,C45,F45)=0,"",IF(NOT(NumWP&gt;=1),"⚠ WP not active: delete the data or increase the number of WPs (Instructions sheet)",IF(B45="","⚠ Enter the item",IF(C45="","⚠ The cost description is mandatory",IF(NOT(AND(ISNUMBER(F45),F45&gt;0)),"⚠ Enter the amount","✓ OK")))))</f>
        <v/>
      </c>
    </row>
    <row r="46" spans="2:7" ht="21.75" customHeight="1">
      <c r="B46" s="25" t="s">
        <v>58</v>
      </c>
      <c r="C46" s="71"/>
      <c r="D46" s="67"/>
      <c r="E46" s="68"/>
      <c r="F46" s="29">
        <f>SUM(F40:F45)</f>
        <v>0</v>
      </c>
      <c r="G46" s="30"/>
    </row>
    <row r="48" spans="2:7" ht="24" customHeight="1">
      <c r="B48" s="52" t="s">
        <v>66</v>
      </c>
      <c r="C48" s="67"/>
      <c r="D48" s="67"/>
      <c r="E48" s="68"/>
      <c r="F48" s="34" t="s">
        <v>62</v>
      </c>
    </row>
    <row r="49" spans="2:6" ht="15" customHeight="1">
      <c r="B49" s="61" t="s">
        <v>67</v>
      </c>
      <c r="C49" s="67"/>
      <c r="D49" s="67"/>
      <c r="E49" s="67"/>
      <c r="F49" s="68"/>
    </row>
    <row r="50" spans="2:6" ht="19.5" customHeight="1">
      <c r="B50" s="59" t="s">
        <v>68</v>
      </c>
      <c r="C50" s="67"/>
      <c r="D50" s="67"/>
      <c r="E50" s="68"/>
      <c r="F50" s="16">
        <f>F16</f>
        <v>0</v>
      </c>
    </row>
    <row r="51" spans="2:6" ht="19.5" customHeight="1">
      <c r="B51" s="59" t="s">
        <v>69</v>
      </c>
      <c r="C51" s="67"/>
      <c r="D51" s="67"/>
      <c r="E51" s="68"/>
      <c r="F51" s="16">
        <f>F26</f>
        <v>0</v>
      </c>
    </row>
    <row r="52" spans="2:6" ht="19.5" customHeight="1">
      <c r="B52" s="59" t="s">
        <v>70</v>
      </c>
      <c r="C52" s="67"/>
      <c r="D52" s="67"/>
      <c r="E52" s="68"/>
      <c r="F52" s="16">
        <f>F36</f>
        <v>0</v>
      </c>
    </row>
    <row r="53" spans="2:6" ht="19.5" customHeight="1">
      <c r="B53" s="59" t="s">
        <v>71</v>
      </c>
      <c r="C53" s="67"/>
      <c r="D53" s="67"/>
      <c r="E53" s="68"/>
      <c r="F53" s="16">
        <f>F46</f>
        <v>0</v>
      </c>
    </row>
    <row r="54" spans="2:6" ht="19.5" customHeight="1">
      <c r="B54" s="63" t="s">
        <v>72</v>
      </c>
      <c r="C54" s="67"/>
      <c r="D54" s="67"/>
      <c r="E54" s="68"/>
      <c r="F54" s="29">
        <f>SUM(F50:F53)</f>
        <v>0</v>
      </c>
    </row>
    <row r="55" spans="2:6" ht="19.5" customHeight="1">
      <c r="B55" s="63" t="s">
        <v>73</v>
      </c>
      <c r="C55" s="67"/>
      <c r="D55" s="67"/>
      <c r="E55" s="68"/>
      <c r="F55" s="29">
        <f>F54*IndirectRate</f>
        <v>0</v>
      </c>
    </row>
    <row r="56" spans="2:6" ht="19.5" customHeight="1">
      <c r="B56" s="56" t="s">
        <v>74</v>
      </c>
      <c r="C56" s="67"/>
      <c r="D56" s="67"/>
      <c r="E56" s="68"/>
      <c r="F56" s="37">
        <f>F54+F55</f>
        <v>0</v>
      </c>
    </row>
  </sheetData>
  <sheetProtection password="C6BA" sheet="1" objects="1" scenarios="1"/>
  <mergeCells count="42">
    <mergeCell ref="B55:E55"/>
    <mergeCell ref="B51:E51"/>
    <mergeCell ref="C21:E21"/>
    <mergeCell ref="C43:E43"/>
    <mergeCell ref="C46:E46"/>
    <mergeCell ref="B38:G38"/>
    <mergeCell ref="C44:E44"/>
    <mergeCell ref="C41:E41"/>
    <mergeCell ref="C31:E31"/>
    <mergeCell ref="C22:E22"/>
    <mergeCell ref="C40:E40"/>
    <mergeCell ref="C1:G1"/>
    <mergeCell ref="C39:E39"/>
    <mergeCell ref="B54:E54"/>
    <mergeCell ref="C5:F5"/>
    <mergeCell ref="C32:E32"/>
    <mergeCell ref="C29:E29"/>
    <mergeCell ref="C20:E20"/>
    <mergeCell ref="C35:E35"/>
    <mergeCell ref="C25:E25"/>
    <mergeCell ref="C3:G3"/>
    <mergeCell ref="C4:G4"/>
    <mergeCell ref="C36:E36"/>
    <mergeCell ref="B28:G28"/>
    <mergeCell ref="B50:E50"/>
    <mergeCell ref="C23:E23"/>
    <mergeCell ref="B56:E56"/>
    <mergeCell ref="C19:E19"/>
    <mergeCell ref="C2:G2"/>
    <mergeCell ref="B52:E52"/>
    <mergeCell ref="B48:E48"/>
    <mergeCell ref="C30:E30"/>
    <mergeCell ref="C34:E34"/>
    <mergeCell ref="B7:G7"/>
    <mergeCell ref="C24:E24"/>
    <mergeCell ref="C42:E42"/>
    <mergeCell ref="B49:F49"/>
    <mergeCell ref="C33:E33"/>
    <mergeCell ref="B53:E53"/>
    <mergeCell ref="C45:E45"/>
    <mergeCell ref="C26:E26"/>
    <mergeCell ref="B18:G18"/>
  </mergeCells>
  <conditionalFormatting sqref="C1:G1">
    <cfRule type="expression" dxfId="75" priority="2">
      <formula>NOT(NumWP&gt;=1)</formula>
    </cfRule>
  </conditionalFormatting>
  <conditionalFormatting sqref="C5">
    <cfRule type="expression" dxfId="74" priority="3">
      <formula>LEFT(C5,1)="⚠"</formula>
    </cfRule>
    <cfRule type="expression" dxfId="73" priority="4">
      <formula>LEFT(C5,1)="✓"</formula>
    </cfRule>
  </conditionalFormatting>
  <conditionalFormatting sqref="G5">
    <cfRule type="expression" dxfId="72" priority="5">
      <formula>G5&gt;0</formula>
    </cfRule>
  </conditionalFormatting>
  <conditionalFormatting sqref="B9:E15">
    <cfRule type="expression" dxfId="71" priority="6">
      <formula>NOT(NumWP&gt;=1)</formula>
    </cfRule>
  </conditionalFormatting>
  <conditionalFormatting sqref="B20:F25">
    <cfRule type="expression" dxfId="70" priority="7">
      <formula>NOT(NumWP&gt;=1)</formula>
    </cfRule>
  </conditionalFormatting>
  <conditionalFormatting sqref="B30:F35">
    <cfRule type="expression" dxfId="69" priority="8">
      <formula>NOT(NumWP&gt;=1)</formula>
    </cfRule>
  </conditionalFormatting>
  <conditionalFormatting sqref="B40:F45">
    <cfRule type="expression" dxfId="68" priority="9">
      <formula>NOT(NumWP&gt;=1)</formula>
    </cfRule>
  </conditionalFormatting>
  <conditionalFormatting sqref="B9:B15">
    <cfRule type="expression" dxfId="67" priority="10">
      <formula>AND(COUNTA($B9:$E9)&gt;0,B9="")</formula>
    </cfRule>
  </conditionalFormatting>
  <conditionalFormatting sqref="C9:C15">
    <cfRule type="expression" dxfId="66" priority="11">
      <formula>AND(COUNTA($B9:$E9)&gt;0,C9="")</formula>
    </cfRule>
  </conditionalFormatting>
  <conditionalFormatting sqref="D9:D15">
    <cfRule type="expression" dxfId="65" priority="12">
      <formula>AND(COUNTA($B9:$E9)&gt;0,D9="")</formula>
    </cfRule>
  </conditionalFormatting>
  <conditionalFormatting sqref="E9:E15">
    <cfRule type="expression" dxfId="64" priority="13">
      <formula>AND(COUNTA($B9:$E9)&gt;0,E9="")</formula>
    </cfRule>
  </conditionalFormatting>
  <conditionalFormatting sqref="B20:B25">
    <cfRule type="expression" dxfId="63" priority="14">
      <formula>AND(COUNTA($B20,$C20,$F20)&gt;0,B20="")</formula>
    </cfRule>
  </conditionalFormatting>
  <conditionalFormatting sqref="C20:C25">
    <cfRule type="expression" dxfId="62" priority="15">
      <formula>AND(COUNTA($B20,$C20,$F20)&gt;0,C20="")</formula>
    </cfRule>
  </conditionalFormatting>
  <conditionalFormatting sqref="F20:F25">
    <cfRule type="expression" dxfId="61" priority="16">
      <formula>AND(COUNTA($B20,$C20,$F20)&gt;0,F20="")</formula>
    </cfRule>
  </conditionalFormatting>
  <conditionalFormatting sqref="B30:B35">
    <cfRule type="expression" dxfId="60" priority="17">
      <formula>AND(COUNTA($B30,$C30,$F30)&gt;0,B30="")</formula>
    </cfRule>
  </conditionalFormatting>
  <conditionalFormatting sqref="C30:C35">
    <cfRule type="expression" dxfId="59" priority="18">
      <formula>AND(COUNTA($B30,$C30,$F30)&gt;0,C30="")</formula>
    </cfRule>
  </conditionalFormatting>
  <conditionalFormatting sqref="F30:F35">
    <cfRule type="expression" dxfId="58" priority="19">
      <formula>AND(COUNTA($B30,$C30,$F30)&gt;0,F30="")</formula>
    </cfRule>
  </conditionalFormatting>
  <conditionalFormatting sqref="B40:B45">
    <cfRule type="expression" dxfId="57" priority="20">
      <formula>AND(COUNTA($B40,$C40,$F40)&gt;0,B40="")</formula>
    </cfRule>
  </conditionalFormatting>
  <conditionalFormatting sqref="C40:C45">
    <cfRule type="expression" dxfId="56" priority="21">
      <formula>AND(COUNTA($B40,$C40,$F40)&gt;0,C40="")</formula>
    </cfRule>
  </conditionalFormatting>
  <conditionalFormatting sqref="F40:F45">
    <cfRule type="expression" dxfId="55" priority="22">
      <formula>AND(COUNTA($B40,$C40,$F40)&gt;0,F40="")</formula>
    </cfRule>
  </conditionalFormatting>
  <conditionalFormatting sqref="G9:G46">
    <cfRule type="expression" dxfId="54" priority="23">
      <formula>LEFT(G9,1)="⚠"</formula>
    </cfRule>
    <cfRule type="expression" dxfId="53" priority="24">
      <formula>LEFT(G9,1)="✓"</formula>
    </cfRule>
  </conditionalFormatting>
  <dataValidations count="7">
    <dataValidation type="list" allowBlank="1" showInputMessage="1" showErrorMessage="1" errorTitle="Personnel category" error="Select one of the personnel categories from the drop-down list." promptTitle="Category" prompt="Select the personnel category from the drop-down list (one row per category)." sqref="B9:B15" xr:uid="{00000000-0002-0000-0100-000000000000}">
      <formula1>PersonnelCategories</formula1>
      <formula2>0</formula2>
    </dataValidation>
    <dataValidation type="custom" allowBlank="1" showInputMessage="1" showErrorMessage="1" errorTitle="Number of persons" error="Enter a whole number greater than 0. If this WP is not active, no data can be entered: increase the number of Work Packages in the 'Instructions' sheet." promptTitle="Number of persons" prompt="Whole number of persons involved in this category (e.g. 3)." sqref="C9:C15" xr:uid="{00000000-0002-0000-0100-000001000000}">
      <formula1>AND((NumWP&gt;=1),ISNUMBER(C9),C9&gt;=1,C9&lt;=999,C9=INT(C9))</formula1>
      <formula2>0</formula2>
    </dataValidation>
    <dataValidation type="custom" allowBlank="1" showInputMessage="1" showErrorMessage="1" errorTitle="Total person/months" error="Enter a positive number with at most 2 decimals (e.g. 1.17). If this WP is not active, no data can be entered: increase the number of Work Packages in the 'Instructions' sheet." promptTitle="Total person/months" prompt="Total person/months for the category: person/days ÷ 18 (max. 2 decimals)." sqref="D9:D15" xr:uid="{00000000-0002-0000-0100-000002000000}">
      <formula1>AND((NumWP&gt;=1),ISNUMBER(D9),D9&gt;0,D9&lt;=9999,ROUND(D9,2)=D9)</formula1>
      <formula2>0</formula2>
    </dataValidation>
    <dataValidation type="custom" allowBlank="1" showInputMessage="1" showErrorMessage="1" errorTitle="Average monthly rate" error="Enter a positive amount in EUR with at most 2 decimals (e.g. 3500.00). If this WP is not active, no data can be entered: increase the number of Work Packages in the 'Instructions' sheet." promptTitle="Average monthly rate (EUR)" prompt="Average monthly cost of the persons in this category, in EUR (max. 2 decimals)." sqref="E9:E15" xr:uid="{00000000-0002-0000-0100-000003000000}">
      <formula1>AND((NumWP&gt;=1),ISNUMBER(E9),E9&gt;0,E9&lt;=9999999,ROUND(E9,2)=E9)</formula1>
      <formula2>0</formula2>
    </dataValidation>
    <dataValidation type="custom" allowBlank="1" showInputMessage="1" showErrorMessage="1" errorTitle="Item" error="Enter a short name for the item (max. 100 characters). If this WP is not active, no data can be entered: increase the number of Work Packages in the 'Instructions' sheet." promptTitle="Item" prompt="Short name of the item (max. 100 characters)." sqref="B20:B25 B40:B45 B30:B35" xr:uid="{00000000-0002-0000-0100-000004000000}">
      <formula1>AND((NumWP&gt;=1),LEN(B20)&lt;=100)</formula1>
      <formula2>0</formula2>
    </dataValidation>
    <dataValidation type="custom" allowBlank="1" showInputMessage="1" showErrorMessage="1" errorTitle="Cost description" error="The description may contain at most 300 characters. If this WP is not active, no data can be entered: increase the number of Work Packages in the 'Instructions' sheet." promptTitle="Cost description" prompt="Mandatory: reason for the expense, link to Task/Deliverable, breakdown and calculation method (max. 300 characters)." sqref="C20:C25 C40:C45 C30:C35" xr:uid="{00000000-0002-0000-0100-000005000000}">
      <formula1>AND((NumWP&gt;=1),LEN(C20)&lt;=300)</formula1>
      <formula2>0</formula2>
    </dataValidation>
    <dataValidation type="custom" allowBlank="1" showInputMessage="1" showErrorMessage="1" errorTitle="Amount (EUR)" error="Enter a positive amount in EUR with at most 2 decimals (e.g. 1250.00). If this WP is not active, no data can be entered: increase the number of Work Packages in the 'Instructions' sheet." promptTitle="Amount (EUR)" prompt="Amount in EUR (max. 2 decimals)." sqref="F20:F25 F40:F45 F30:F35" xr:uid="{00000000-0002-0000-0100-000006000000}">
      <formula1>AND((NumWP&gt;=1),ISNUMBER(F20),F20&gt;0,F20&lt;=9999999,ROUND(F20,2)=F20)</formula1>
      <formula2>0</formula2>
    </dataValidation>
  </dataValidations>
  <printOptions horizontalCentered="1"/>
  <pageMargins left="0.4" right="0.4" top="0.55000000000000004" bottom="0.55000000000000004" header="0.25" footer="0.25"/>
  <pageSetup paperSize="9" fitToHeight="0" orientation="landscape" horizontalDpi="300" verticalDpi="300"/>
  <headerFooter>
    <oddHeader>&amp;LSECURE Open Call – Project budget – Template v2.3&amp;RSheet: &amp;A</oddHeader>
    <oddFooter>&amp;LSheet: &amp;A&amp;CPage &amp;P of &amp;N&amp;R&amp;F</oddFooter>
  </headerFooter>
  <rowBreaks count="4" manualBreakCount="4">
    <brk id="17" max="16383" man="1"/>
    <brk id="27" max="16383" man="1"/>
    <brk id="37" max="16383" man="1"/>
    <brk id="47" max="16383" man="1"/>
  </rowBreaks>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G56"/>
  <sheetViews>
    <sheetView showGridLines="0" zoomScaleNormal="100" workbookViewId="0">
      <pane ySplit="5" topLeftCell="A6" activePane="bottomLeft" state="frozen"/>
      <selection pane="bottomLeft"/>
    </sheetView>
  </sheetViews>
  <sheetFormatPr defaultColWidth="8.7109375" defaultRowHeight="15"/>
  <cols>
    <col min="1" max="1" width="2" customWidth="1"/>
    <col min="2" max="2" width="46" customWidth="1"/>
    <col min="3" max="4" width="20" customWidth="1"/>
    <col min="5" max="6" width="22" customWidth="1"/>
    <col min="7" max="7" width="46" customWidth="1"/>
  </cols>
  <sheetData>
    <row r="1" spans="2:7" ht="33.75" customHeight="1">
      <c r="B1" s="1" t="s">
        <v>75</v>
      </c>
      <c r="C1" s="62" t="str">
        <f>IF((NumWP&gt;=2),"Active Work Package – fill in the yellow cells.","NOT ACTIVE – this Work Package is not part of the project. To use it, increase the number of Work Packages in the 'Instructions' sheet.")</f>
        <v>NOT ACTIVE – this Work Package is not part of the project. To use it, increase the number of Work Packages in the 'Instructions' sheet.</v>
      </c>
      <c r="D1" s="65"/>
      <c r="E1" s="65"/>
      <c r="F1" s="65"/>
      <c r="G1" s="65"/>
    </row>
    <row r="2" spans="2:7" ht="19.5" customHeight="1">
      <c r="B2" s="18" t="s">
        <v>23</v>
      </c>
      <c r="C2" s="58" t="str">
        <f>IF(ProjectCode="","(to be entered in the 'Instructions' sheet)",ProjectCode)</f>
        <v>(to be entered in the 'Instructions' sheet)</v>
      </c>
      <c r="D2" s="67"/>
      <c r="E2" s="67"/>
      <c r="F2" s="67"/>
      <c r="G2" s="68"/>
    </row>
    <row r="3" spans="2:7" ht="19.5" customHeight="1">
      <c r="B3" s="18" t="s">
        <v>24</v>
      </c>
      <c r="C3" s="58" t="str">
        <f>IF(ProjectName="","(to be entered in the 'Instructions' sheet)",ProjectName)</f>
        <v>(to be entered in the 'Instructions' sheet)</v>
      </c>
      <c r="D3" s="67"/>
      <c r="E3" s="67"/>
      <c r="F3" s="67"/>
      <c r="G3" s="68"/>
    </row>
    <row r="4" spans="2:7" ht="19.5" customHeight="1">
      <c r="B4" s="18" t="s">
        <v>25</v>
      </c>
      <c r="C4" s="58" t="str">
        <f>IF(ApplicantName="","(to be entered in the 'Instructions' sheet)",ApplicantName)</f>
        <v>(to be entered in the 'Instructions' sheet)</v>
      </c>
      <c r="D4" s="67"/>
      <c r="E4" s="67"/>
      <c r="F4" s="67"/>
      <c r="G4" s="68"/>
    </row>
    <row r="5" spans="2:7" ht="21.75" customHeight="1">
      <c r="B5" s="19" t="s">
        <v>50</v>
      </c>
      <c r="C5" s="48" t="str">
        <f>IF(G5=0,"✓ No issues found in this Work Package.","⚠ Please correct the rows flagged in the 'Check' column.")</f>
        <v>✓ No issues found in this Work Package.</v>
      </c>
      <c r="D5" s="65"/>
      <c r="E5" s="65"/>
      <c r="F5" s="65"/>
      <c r="G5" s="20">
        <f>SUMPRODUCT(--(LEFT(G9:G46,1)="⚠"))</f>
        <v>0</v>
      </c>
    </row>
    <row r="7" spans="2:7" ht="24" customHeight="1">
      <c r="B7" s="52" t="s">
        <v>51</v>
      </c>
      <c r="C7" s="67"/>
      <c r="D7" s="67"/>
      <c r="E7" s="67"/>
      <c r="F7" s="67"/>
      <c r="G7" s="68"/>
    </row>
    <row r="8" spans="2:7" ht="31.5" customHeight="1">
      <c r="B8" s="12" t="s">
        <v>52</v>
      </c>
      <c r="C8" s="12" t="s">
        <v>53</v>
      </c>
      <c r="D8" s="12" t="s">
        <v>54</v>
      </c>
      <c r="E8" s="12" t="s">
        <v>55</v>
      </c>
      <c r="F8" s="12" t="s">
        <v>56</v>
      </c>
      <c r="G8" s="12" t="s">
        <v>57</v>
      </c>
    </row>
    <row r="9" spans="2:7" ht="27" customHeight="1">
      <c r="B9" s="9"/>
      <c r="C9" s="21"/>
      <c r="D9" s="22"/>
      <c r="E9" s="23"/>
      <c r="F9" s="16" t="str">
        <f>IF(AND(ISNUMBER(D9),ISNUMBER(E9)),ROUND(D9*E9,2),"")</f>
        <v/>
      </c>
      <c r="G9" s="24" t="str">
        <f>IF(COUNTA(B9:E9)=0,"",IF(NOT(NumWP&gt;=2),"⚠ WP not active: delete the data or increase the number of WPs (Instructions sheet)",IF(B9="","⚠ Select a personnel category",IF(COUNTIF($B$8:$B$14,B9)&gt;1,"⚠ Category already used in this WP (one row per category)",IF(NOT(AND(ISNUMBER(C9),C9&gt;=1)),"⚠ Enter the number of persons",IF(NOT(AND(ISNUMBER(D9),D9&gt;0)),"⚠ Enter the total person/months",IF(NOT(AND(ISNUMBER(E9),E9&gt;0)),"⚠ Enter the average monthly rate","✓ OK")))))))</f>
        <v/>
      </c>
    </row>
    <row r="10" spans="2:7" ht="27" customHeight="1">
      <c r="B10" s="9"/>
      <c r="C10" s="21"/>
      <c r="D10" s="22"/>
      <c r="E10" s="23"/>
      <c r="F10" s="16" t="str">
        <f>IF(AND(ISNUMBER(D10),ISNUMBER(E10)),ROUND(D10*E10,2),"")</f>
        <v/>
      </c>
      <c r="G10" s="24" t="str">
        <f>IF(COUNTA(B10:E10)=0,"",IF(NOT(NumWP&gt;=2),"⚠ WP not active: delete the data or increase the number of WPs (Instructions sheet)",IF(B10="","⚠ Select a personnel category",IF(COUNTIF($B$8:$B$14,B10)&gt;1,"⚠ Category already used in this WP (one row per category)",IF(NOT(AND(ISNUMBER(C10),C10&gt;=1)),"⚠ Enter the number of persons",IF(NOT(AND(ISNUMBER(D10),D10&gt;0)),"⚠ Enter the total person/months",IF(NOT(AND(ISNUMBER(E10),E10&gt;0)),"⚠ Enter the average monthly rate","✓ OK")))))))</f>
        <v/>
      </c>
    </row>
    <row r="11" spans="2:7" ht="27" customHeight="1">
      <c r="B11" s="9"/>
      <c r="C11" s="21"/>
      <c r="D11" s="22"/>
      <c r="E11" s="23"/>
      <c r="F11" s="16" t="str">
        <f>IF(AND(ISNUMBER(D11),ISNUMBER(E11)),ROUND(D11*E11,2),"")</f>
        <v/>
      </c>
      <c r="G11" s="24" t="str">
        <f>IF(COUNTA(B11:E11)=0,"",IF(NOT(NumWP&gt;=2),"⚠ WP not active: delete the data or increase the number of WPs (Instructions sheet)",IF(B11="","⚠ Select a personnel category",IF(COUNTIF($B$8:$B$14,B11)&gt;1,"⚠ Category already used in this WP (one row per category)",IF(NOT(AND(ISNUMBER(C11),C11&gt;=1)),"⚠ Enter the number of persons",IF(NOT(AND(ISNUMBER(D11),D11&gt;0)),"⚠ Enter the total person/months",IF(NOT(AND(ISNUMBER(E11),E11&gt;0)),"⚠ Enter the average monthly rate","✓ OK")))))))</f>
        <v/>
      </c>
    </row>
    <row r="12" spans="2:7" ht="27" customHeight="1">
      <c r="B12" s="9"/>
      <c r="C12" s="21"/>
      <c r="D12" s="22"/>
      <c r="E12" s="23"/>
      <c r="F12" s="16" t="str">
        <f>IF(AND(ISNUMBER(D12),ISNUMBER(E12)),ROUND(D12*E12,2),"")</f>
        <v/>
      </c>
      <c r="G12" s="24" t="str">
        <f>IF(COUNTA(B12:E12)=0,"",IF(NOT(NumWP&gt;=2),"⚠ WP not active: delete the data or increase the number of WPs (Instructions sheet)",IF(B12="","⚠ Select a personnel category",IF(COUNTIF($B$8:$B$14,B12)&gt;1,"⚠ Category already used in this WP (one row per category)",IF(NOT(AND(ISNUMBER(C12),C12&gt;=1)),"⚠ Enter the number of persons",IF(NOT(AND(ISNUMBER(D12),D12&gt;0)),"⚠ Enter the total person/months",IF(NOT(AND(ISNUMBER(E12),E12&gt;0)),"⚠ Enter the average monthly rate","✓ OK")))))))</f>
        <v/>
      </c>
    </row>
    <row r="13" spans="2:7" ht="27" customHeight="1">
      <c r="B13" s="9"/>
      <c r="C13" s="21"/>
      <c r="D13" s="22"/>
      <c r="E13" s="23"/>
      <c r="F13" s="16" t="str">
        <f>IF(AND(ISNUMBER(D13),ISNUMBER(E13)),ROUND(D13*E13,2),"")</f>
        <v/>
      </c>
      <c r="G13" s="24" t="str">
        <f>IF(COUNTA(B13:E13)=0,"",IF(NOT(NumWP&gt;=2),"⚠ WP not active: delete the data or increase the number of WPs (Instructions sheet)",IF(B13="","⚠ Select a personnel category",IF(COUNTIF($B$8:$B$14,B13)&gt;1,"⚠ Category already used in this WP (one row per category)",IF(NOT(AND(ISNUMBER(C13),C13&gt;=1)),"⚠ Enter the number of persons",IF(NOT(AND(ISNUMBER(D13),D13&gt;0)),"⚠ Enter the total person/months",IF(NOT(AND(ISNUMBER(E13),E13&gt;0)),"⚠ Enter the average monthly rate","✓ OK")))))))</f>
        <v/>
      </c>
    </row>
    <row r="14" spans="2:7" ht="27" customHeight="1">
      <c r="B14" s="9"/>
      <c r="C14" s="21"/>
      <c r="D14" s="22"/>
      <c r="E14" s="23"/>
      <c r="F14" s="16" t="str">
        <f>IF(AND(ISNUMBER(D14),ISNUMBER(E14)),ROUND(D14*E14,2),"")</f>
        <v/>
      </c>
      <c r="G14" s="24" t="str">
        <f>IF(COUNTA(B14:E14)=0,"",IF(NOT(NumWP&gt;=2),"⚠ WP not active: delete the data or increase the number of WPs (Instructions sheet)",IF(B14="","⚠ Select a personnel category",IF(COUNTIF($B$8:$B$14,B14)&gt;1,"⚠ Category already used in this WP (one row per category)",IF(NOT(AND(ISNUMBER(C14),C14&gt;=1)),"⚠ Enter the number of persons",IF(NOT(AND(ISNUMBER(D14),D14&gt;0)),"⚠ Enter the total person/months",IF(NOT(AND(ISNUMBER(E14),E14&gt;0)),"⚠ Enter the average monthly rate","✓ OK")))))))</f>
        <v/>
      </c>
    </row>
    <row r="15" spans="2:7" ht="27" customHeight="1">
      <c r="B15" s="9"/>
      <c r="C15" s="21"/>
      <c r="D15" s="22"/>
      <c r="E15" s="23"/>
      <c r="F15" s="16" t="str">
        <f>IF(AND(ISNUMBER(D15),ISNUMBER(E15)),ROUND(D15*E15,2),"")</f>
        <v/>
      </c>
      <c r="G15" s="24" t="str">
        <f>IF(COUNTA(B15:E15)=0,"",IF(NOT(NumWP&gt;=2),"⚠ WP not active: delete the data or increase the number of WPs (Instructions sheet)",IF(B15="","⚠ Select a personnel category",IF(COUNTIF($B$8:$B$14,B15)&gt;1,"⚠ Category already used in this WP (one row per category)",IF(NOT(AND(ISNUMBER(C15),C15&gt;=1)),"⚠ Enter the number of persons",IF(NOT(AND(ISNUMBER(D15),D15&gt;0)),"⚠ Enter the total person/months",IF(NOT(AND(ISNUMBER(E15),E15&gt;0)),"⚠ Enter the average monthly rate","✓ OK")))))))</f>
        <v/>
      </c>
    </row>
    <row r="16" spans="2:7" ht="21.75" customHeight="1">
      <c r="B16" s="25" t="s">
        <v>58</v>
      </c>
      <c r="C16" s="26">
        <f>SUM(C9:C15)</f>
        <v>0</v>
      </c>
      <c r="D16" s="27">
        <f>SUM(D9:D15)</f>
        <v>0</v>
      </c>
      <c r="E16" s="28"/>
      <c r="F16" s="29">
        <f>SUM(F9:F15)</f>
        <v>0</v>
      </c>
      <c r="G16" s="30"/>
    </row>
    <row r="18" spans="2:7" ht="24" customHeight="1">
      <c r="B18" s="52" t="s">
        <v>59</v>
      </c>
      <c r="C18" s="67"/>
      <c r="D18" s="67"/>
      <c r="E18" s="67"/>
      <c r="F18" s="67"/>
      <c r="G18" s="68"/>
    </row>
    <row r="19" spans="2:7" ht="31.5" customHeight="1">
      <c r="B19" s="12" t="s">
        <v>60</v>
      </c>
      <c r="C19" s="57" t="s">
        <v>61</v>
      </c>
      <c r="D19" s="67"/>
      <c r="E19" s="68"/>
      <c r="F19" s="12" t="s">
        <v>62</v>
      </c>
      <c r="G19" s="12" t="s">
        <v>57</v>
      </c>
    </row>
    <row r="20" spans="2:7" ht="66" customHeight="1">
      <c r="B20" s="31"/>
      <c r="C20" s="60"/>
      <c r="D20" s="69"/>
      <c r="E20" s="70"/>
      <c r="F20" s="32"/>
      <c r="G20" s="33" t="str">
        <f>IF(COUNTA(B20,C20,F20)=0,"",IF(NOT(NumWP&gt;=2),"⚠ WP not active: delete the data or increase the number of WPs (Instructions sheet)",IF(B20="","⚠ Enter the item",IF(C20="","⚠ The cost description is mandatory",IF(NOT(AND(ISNUMBER(F20),F20&gt;0)),"⚠ Enter the amount","✓ OK")))))</f>
        <v/>
      </c>
    </row>
    <row r="21" spans="2:7" ht="66" customHeight="1">
      <c r="B21" s="31"/>
      <c r="C21" s="60"/>
      <c r="D21" s="69"/>
      <c r="E21" s="70"/>
      <c r="F21" s="32"/>
      <c r="G21" s="33" t="str">
        <f>IF(COUNTA(B21,C21,F21)=0,"",IF(NOT(NumWP&gt;=2),"⚠ WP not active: delete the data or increase the number of WPs (Instructions sheet)",IF(B21="","⚠ Enter the item",IF(C21="","⚠ The cost description is mandatory",IF(NOT(AND(ISNUMBER(F21),F21&gt;0)),"⚠ Enter the amount","✓ OK")))))</f>
        <v/>
      </c>
    </row>
    <row r="22" spans="2:7" ht="66" customHeight="1">
      <c r="B22" s="31"/>
      <c r="C22" s="60"/>
      <c r="D22" s="69"/>
      <c r="E22" s="70"/>
      <c r="F22" s="32"/>
      <c r="G22" s="33" t="str">
        <f>IF(COUNTA(B22,C22,F22)=0,"",IF(NOT(NumWP&gt;=2),"⚠ WP not active: delete the data or increase the number of WPs (Instructions sheet)",IF(B22="","⚠ Enter the item",IF(C22="","⚠ The cost description is mandatory",IF(NOT(AND(ISNUMBER(F22),F22&gt;0)),"⚠ Enter the amount","✓ OK")))))</f>
        <v/>
      </c>
    </row>
    <row r="23" spans="2:7" ht="66" customHeight="1">
      <c r="B23" s="31"/>
      <c r="C23" s="60"/>
      <c r="D23" s="69"/>
      <c r="E23" s="70"/>
      <c r="F23" s="32"/>
      <c r="G23" s="33" t="str">
        <f>IF(COUNTA(B23,C23,F23)=0,"",IF(NOT(NumWP&gt;=2),"⚠ WP not active: delete the data or increase the number of WPs (Instructions sheet)",IF(B23="","⚠ Enter the item",IF(C23="","⚠ The cost description is mandatory",IF(NOT(AND(ISNUMBER(F23),F23&gt;0)),"⚠ Enter the amount","✓ OK")))))</f>
        <v/>
      </c>
    </row>
    <row r="24" spans="2:7" ht="66" customHeight="1">
      <c r="B24" s="31"/>
      <c r="C24" s="60"/>
      <c r="D24" s="69"/>
      <c r="E24" s="70"/>
      <c r="F24" s="32"/>
      <c r="G24" s="33" t="str">
        <f>IF(COUNTA(B24,C24,F24)=0,"",IF(NOT(NumWP&gt;=2),"⚠ WP not active: delete the data or increase the number of WPs (Instructions sheet)",IF(B24="","⚠ Enter the item",IF(C24="","⚠ The cost description is mandatory",IF(NOT(AND(ISNUMBER(F24),F24&gt;0)),"⚠ Enter the amount","✓ OK")))))</f>
        <v/>
      </c>
    </row>
    <row r="25" spans="2:7" ht="66" customHeight="1">
      <c r="B25" s="31"/>
      <c r="C25" s="60"/>
      <c r="D25" s="69"/>
      <c r="E25" s="70"/>
      <c r="F25" s="32"/>
      <c r="G25" s="33" t="str">
        <f>IF(COUNTA(B25,C25,F25)=0,"",IF(NOT(NumWP&gt;=2),"⚠ WP not active: delete the data or increase the number of WPs (Instructions sheet)",IF(B25="","⚠ Enter the item",IF(C25="","⚠ The cost description is mandatory",IF(NOT(AND(ISNUMBER(F25),F25&gt;0)),"⚠ Enter the amount","✓ OK")))))</f>
        <v/>
      </c>
    </row>
    <row r="26" spans="2:7" ht="21.75" customHeight="1">
      <c r="B26" s="25" t="s">
        <v>58</v>
      </c>
      <c r="C26" s="71"/>
      <c r="D26" s="67"/>
      <c r="E26" s="68"/>
      <c r="F26" s="29">
        <f>SUM(F20:F25)</f>
        <v>0</v>
      </c>
      <c r="G26" s="30"/>
    </row>
    <row r="28" spans="2:7" ht="24" customHeight="1">
      <c r="B28" s="52" t="s">
        <v>63</v>
      </c>
      <c r="C28" s="67"/>
      <c r="D28" s="67"/>
      <c r="E28" s="67"/>
      <c r="F28" s="67"/>
      <c r="G28" s="68"/>
    </row>
    <row r="29" spans="2:7" ht="31.5" customHeight="1">
      <c r="B29" s="12" t="s">
        <v>60</v>
      </c>
      <c r="C29" s="57" t="s">
        <v>61</v>
      </c>
      <c r="D29" s="67"/>
      <c r="E29" s="68"/>
      <c r="F29" s="12" t="s">
        <v>64</v>
      </c>
      <c r="G29" s="12" t="s">
        <v>57</v>
      </c>
    </row>
    <row r="30" spans="2:7" ht="66" customHeight="1">
      <c r="B30" s="31"/>
      <c r="C30" s="60"/>
      <c r="D30" s="69"/>
      <c r="E30" s="70"/>
      <c r="F30" s="32"/>
      <c r="G30" s="33" t="str">
        <f>IF(COUNTA(B30,C30,F30)=0,"",IF(NOT(NumWP&gt;=2),"⚠ WP not active: delete the data or increase the number of WPs (Instructions sheet)",IF(B30="","⚠ Enter the item",IF(C30="","⚠ The cost description is mandatory",IF(NOT(AND(ISNUMBER(F30),F30&gt;0)),"⚠ Enter the amount","✓ OK")))))</f>
        <v/>
      </c>
    </row>
    <row r="31" spans="2:7" ht="66" customHeight="1">
      <c r="B31" s="31"/>
      <c r="C31" s="60"/>
      <c r="D31" s="69"/>
      <c r="E31" s="70"/>
      <c r="F31" s="32"/>
      <c r="G31" s="33" t="str">
        <f>IF(COUNTA(B31,C31,F31)=0,"",IF(NOT(NumWP&gt;=2),"⚠ WP not active: delete the data or increase the number of WPs (Instructions sheet)",IF(B31="","⚠ Enter the item",IF(C31="","⚠ The cost description is mandatory",IF(NOT(AND(ISNUMBER(F31),F31&gt;0)),"⚠ Enter the amount","✓ OK")))))</f>
        <v/>
      </c>
    </row>
    <row r="32" spans="2:7" ht="66" customHeight="1">
      <c r="B32" s="31"/>
      <c r="C32" s="60"/>
      <c r="D32" s="69"/>
      <c r="E32" s="70"/>
      <c r="F32" s="32"/>
      <c r="G32" s="33" t="str">
        <f>IF(COUNTA(B32,C32,F32)=0,"",IF(NOT(NumWP&gt;=2),"⚠ WP not active: delete the data or increase the number of WPs (Instructions sheet)",IF(B32="","⚠ Enter the item",IF(C32="","⚠ The cost description is mandatory",IF(NOT(AND(ISNUMBER(F32),F32&gt;0)),"⚠ Enter the amount","✓ OK")))))</f>
        <v/>
      </c>
    </row>
    <row r="33" spans="2:7" ht="66" customHeight="1">
      <c r="B33" s="31"/>
      <c r="C33" s="60"/>
      <c r="D33" s="69"/>
      <c r="E33" s="70"/>
      <c r="F33" s="32"/>
      <c r="G33" s="33" t="str">
        <f>IF(COUNTA(B33,C33,F33)=0,"",IF(NOT(NumWP&gt;=2),"⚠ WP not active: delete the data or increase the number of WPs (Instructions sheet)",IF(B33="","⚠ Enter the item",IF(C33="","⚠ The cost description is mandatory",IF(NOT(AND(ISNUMBER(F33),F33&gt;0)),"⚠ Enter the amount","✓ OK")))))</f>
        <v/>
      </c>
    </row>
    <row r="34" spans="2:7" ht="66" customHeight="1">
      <c r="B34" s="31"/>
      <c r="C34" s="60"/>
      <c r="D34" s="69"/>
      <c r="E34" s="70"/>
      <c r="F34" s="32"/>
      <c r="G34" s="33" t="str">
        <f>IF(COUNTA(B34,C34,F34)=0,"",IF(NOT(NumWP&gt;=2),"⚠ WP not active: delete the data or increase the number of WPs (Instructions sheet)",IF(B34="","⚠ Enter the item",IF(C34="","⚠ The cost description is mandatory",IF(NOT(AND(ISNUMBER(F34),F34&gt;0)),"⚠ Enter the amount","✓ OK")))))</f>
        <v/>
      </c>
    </row>
    <row r="35" spans="2:7" ht="66" customHeight="1">
      <c r="B35" s="31"/>
      <c r="C35" s="60"/>
      <c r="D35" s="69"/>
      <c r="E35" s="70"/>
      <c r="F35" s="32"/>
      <c r="G35" s="33" t="str">
        <f>IF(COUNTA(B35,C35,F35)=0,"",IF(NOT(NumWP&gt;=2),"⚠ WP not active: delete the data or increase the number of WPs (Instructions sheet)",IF(B35="","⚠ Enter the item",IF(C35="","⚠ The cost description is mandatory",IF(NOT(AND(ISNUMBER(F35),F35&gt;0)),"⚠ Enter the amount","✓ OK")))))</f>
        <v/>
      </c>
    </row>
    <row r="36" spans="2:7" ht="21.75" customHeight="1">
      <c r="B36" s="25" t="s">
        <v>58</v>
      </c>
      <c r="C36" s="71"/>
      <c r="D36" s="67"/>
      <c r="E36" s="68"/>
      <c r="F36" s="29">
        <f>SUM(F30:F35)</f>
        <v>0</v>
      </c>
      <c r="G36" s="30"/>
    </row>
    <row r="38" spans="2:7" ht="24" customHeight="1">
      <c r="B38" s="52" t="s">
        <v>65</v>
      </c>
      <c r="C38" s="67"/>
      <c r="D38" s="67"/>
      <c r="E38" s="67"/>
      <c r="F38" s="67"/>
      <c r="G38" s="68"/>
    </row>
    <row r="39" spans="2:7" ht="31.5" customHeight="1">
      <c r="B39" s="12" t="s">
        <v>60</v>
      </c>
      <c r="C39" s="57" t="s">
        <v>61</v>
      </c>
      <c r="D39" s="67"/>
      <c r="E39" s="68"/>
      <c r="F39" s="12" t="s">
        <v>62</v>
      </c>
      <c r="G39" s="12" t="s">
        <v>57</v>
      </c>
    </row>
    <row r="40" spans="2:7" ht="66" customHeight="1">
      <c r="B40" s="31"/>
      <c r="C40" s="60"/>
      <c r="D40" s="69"/>
      <c r="E40" s="70"/>
      <c r="F40" s="32"/>
      <c r="G40" s="33" t="str">
        <f>IF(COUNTA(B40,C40,F40)=0,"",IF(NOT(NumWP&gt;=2),"⚠ WP not active: delete the data or increase the number of WPs (Instructions sheet)",IF(B40="","⚠ Enter the item",IF(C40="","⚠ The cost description is mandatory",IF(NOT(AND(ISNUMBER(F40),F40&gt;0)),"⚠ Enter the amount","✓ OK")))))</f>
        <v/>
      </c>
    </row>
    <row r="41" spans="2:7" ht="66" customHeight="1">
      <c r="B41" s="31"/>
      <c r="C41" s="60"/>
      <c r="D41" s="69"/>
      <c r="E41" s="70"/>
      <c r="F41" s="32"/>
      <c r="G41" s="33" t="str">
        <f>IF(COUNTA(B41,C41,F41)=0,"",IF(NOT(NumWP&gt;=2),"⚠ WP not active: delete the data or increase the number of WPs (Instructions sheet)",IF(B41="","⚠ Enter the item",IF(C41="","⚠ The cost description is mandatory",IF(NOT(AND(ISNUMBER(F41),F41&gt;0)),"⚠ Enter the amount","✓ OK")))))</f>
        <v/>
      </c>
    </row>
    <row r="42" spans="2:7" ht="66" customHeight="1">
      <c r="B42" s="31"/>
      <c r="C42" s="60"/>
      <c r="D42" s="69"/>
      <c r="E42" s="70"/>
      <c r="F42" s="32"/>
      <c r="G42" s="33" t="str">
        <f>IF(COUNTA(B42,C42,F42)=0,"",IF(NOT(NumWP&gt;=2),"⚠ WP not active: delete the data or increase the number of WPs (Instructions sheet)",IF(B42="","⚠ Enter the item",IF(C42="","⚠ The cost description is mandatory",IF(NOT(AND(ISNUMBER(F42),F42&gt;0)),"⚠ Enter the amount","✓ OK")))))</f>
        <v/>
      </c>
    </row>
    <row r="43" spans="2:7" ht="66" customHeight="1">
      <c r="B43" s="31"/>
      <c r="C43" s="60"/>
      <c r="D43" s="69"/>
      <c r="E43" s="70"/>
      <c r="F43" s="32"/>
      <c r="G43" s="33" t="str">
        <f>IF(COUNTA(B43,C43,F43)=0,"",IF(NOT(NumWP&gt;=2),"⚠ WP not active: delete the data or increase the number of WPs (Instructions sheet)",IF(B43="","⚠ Enter the item",IF(C43="","⚠ The cost description is mandatory",IF(NOT(AND(ISNUMBER(F43),F43&gt;0)),"⚠ Enter the amount","✓ OK")))))</f>
        <v/>
      </c>
    </row>
    <row r="44" spans="2:7" ht="66" customHeight="1">
      <c r="B44" s="31"/>
      <c r="C44" s="60"/>
      <c r="D44" s="69"/>
      <c r="E44" s="70"/>
      <c r="F44" s="32"/>
      <c r="G44" s="33" t="str">
        <f>IF(COUNTA(B44,C44,F44)=0,"",IF(NOT(NumWP&gt;=2),"⚠ WP not active: delete the data or increase the number of WPs (Instructions sheet)",IF(B44="","⚠ Enter the item",IF(C44="","⚠ The cost description is mandatory",IF(NOT(AND(ISNUMBER(F44),F44&gt;0)),"⚠ Enter the amount","✓ OK")))))</f>
        <v/>
      </c>
    </row>
    <row r="45" spans="2:7" ht="66" customHeight="1">
      <c r="B45" s="31"/>
      <c r="C45" s="60"/>
      <c r="D45" s="69"/>
      <c r="E45" s="70"/>
      <c r="F45" s="32"/>
      <c r="G45" s="33" t="str">
        <f>IF(COUNTA(B45,C45,F45)=0,"",IF(NOT(NumWP&gt;=2),"⚠ WP not active: delete the data or increase the number of WPs (Instructions sheet)",IF(B45="","⚠ Enter the item",IF(C45="","⚠ The cost description is mandatory",IF(NOT(AND(ISNUMBER(F45),F45&gt;0)),"⚠ Enter the amount","✓ OK")))))</f>
        <v/>
      </c>
    </row>
    <row r="46" spans="2:7" ht="21.75" customHeight="1">
      <c r="B46" s="25" t="s">
        <v>58</v>
      </c>
      <c r="C46" s="71"/>
      <c r="D46" s="67"/>
      <c r="E46" s="68"/>
      <c r="F46" s="29">
        <f>SUM(F40:F45)</f>
        <v>0</v>
      </c>
      <c r="G46" s="30"/>
    </row>
    <row r="48" spans="2:7" ht="24" customHeight="1">
      <c r="B48" s="52" t="s">
        <v>66</v>
      </c>
      <c r="C48" s="67"/>
      <c r="D48" s="67"/>
      <c r="E48" s="68"/>
      <c r="F48" s="34" t="s">
        <v>62</v>
      </c>
    </row>
    <row r="49" spans="2:6" ht="15" customHeight="1">
      <c r="B49" s="61" t="s">
        <v>67</v>
      </c>
      <c r="C49" s="67"/>
      <c r="D49" s="67"/>
      <c r="E49" s="67"/>
      <c r="F49" s="68"/>
    </row>
    <row r="50" spans="2:6" ht="19.5" customHeight="1">
      <c r="B50" s="59" t="s">
        <v>68</v>
      </c>
      <c r="C50" s="67"/>
      <c r="D50" s="67"/>
      <c r="E50" s="68"/>
      <c r="F50" s="16">
        <f>F16</f>
        <v>0</v>
      </c>
    </row>
    <row r="51" spans="2:6" ht="19.5" customHeight="1">
      <c r="B51" s="59" t="s">
        <v>69</v>
      </c>
      <c r="C51" s="67"/>
      <c r="D51" s="67"/>
      <c r="E51" s="68"/>
      <c r="F51" s="16">
        <f>F26</f>
        <v>0</v>
      </c>
    </row>
    <row r="52" spans="2:6" ht="19.5" customHeight="1">
      <c r="B52" s="59" t="s">
        <v>70</v>
      </c>
      <c r="C52" s="67"/>
      <c r="D52" s="67"/>
      <c r="E52" s="68"/>
      <c r="F52" s="16">
        <f>F36</f>
        <v>0</v>
      </c>
    </row>
    <row r="53" spans="2:6" ht="19.5" customHeight="1">
      <c r="B53" s="59" t="s">
        <v>71</v>
      </c>
      <c r="C53" s="67"/>
      <c r="D53" s="67"/>
      <c r="E53" s="68"/>
      <c r="F53" s="16">
        <f>F46</f>
        <v>0</v>
      </c>
    </row>
    <row r="54" spans="2:6" ht="19.5" customHeight="1">
      <c r="B54" s="63" t="s">
        <v>72</v>
      </c>
      <c r="C54" s="67"/>
      <c r="D54" s="67"/>
      <c r="E54" s="68"/>
      <c r="F54" s="29">
        <f>SUM(F50:F53)</f>
        <v>0</v>
      </c>
    </row>
    <row r="55" spans="2:6" ht="19.5" customHeight="1">
      <c r="B55" s="63" t="s">
        <v>73</v>
      </c>
      <c r="C55" s="67"/>
      <c r="D55" s="67"/>
      <c r="E55" s="68"/>
      <c r="F55" s="29">
        <f>F54*IndirectRate</f>
        <v>0</v>
      </c>
    </row>
    <row r="56" spans="2:6" ht="19.5" customHeight="1">
      <c r="B56" s="56" t="s">
        <v>76</v>
      </c>
      <c r="C56" s="67"/>
      <c r="D56" s="67"/>
      <c r="E56" s="68"/>
      <c r="F56" s="37">
        <f>F54+F55</f>
        <v>0</v>
      </c>
    </row>
  </sheetData>
  <sheetProtection password="C6BA" sheet="1" objects="1" scenarios="1"/>
  <mergeCells count="42">
    <mergeCell ref="B55:E55"/>
    <mergeCell ref="B51:E51"/>
    <mergeCell ref="C21:E21"/>
    <mergeCell ref="C43:E43"/>
    <mergeCell ref="C46:E46"/>
    <mergeCell ref="B38:G38"/>
    <mergeCell ref="C44:E44"/>
    <mergeCell ref="C41:E41"/>
    <mergeCell ref="C31:E31"/>
    <mergeCell ref="C22:E22"/>
    <mergeCell ref="C40:E40"/>
    <mergeCell ref="C1:G1"/>
    <mergeCell ref="C39:E39"/>
    <mergeCell ref="B54:E54"/>
    <mergeCell ref="C5:F5"/>
    <mergeCell ref="C32:E32"/>
    <mergeCell ref="C29:E29"/>
    <mergeCell ref="C20:E20"/>
    <mergeCell ref="C35:E35"/>
    <mergeCell ref="C25:E25"/>
    <mergeCell ref="C3:G3"/>
    <mergeCell ref="C4:G4"/>
    <mergeCell ref="C36:E36"/>
    <mergeCell ref="B28:G28"/>
    <mergeCell ref="B50:E50"/>
    <mergeCell ref="C23:E23"/>
    <mergeCell ref="B56:E56"/>
    <mergeCell ref="C19:E19"/>
    <mergeCell ref="C2:G2"/>
    <mergeCell ref="B52:E52"/>
    <mergeCell ref="B48:E48"/>
    <mergeCell ref="C30:E30"/>
    <mergeCell ref="C34:E34"/>
    <mergeCell ref="B7:G7"/>
    <mergeCell ref="C24:E24"/>
    <mergeCell ref="C42:E42"/>
    <mergeCell ref="B49:F49"/>
    <mergeCell ref="C33:E33"/>
    <mergeCell ref="B53:E53"/>
    <mergeCell ref="C45:E45"/>
    <mergeCell ref="C26:E26"/>
    <mergeCell ref="B18:G18"/>
  </mergeCells>
  <conditionalFormatting sqref="C1:G1">
    <cfRule type="expression" dxfId="52" priority="2">
      <formula>NOT(NumWP&gt;=2)</formula>
    </cfRule>
  </conditionalFormatting>
  <conditionalFormatting sqref="C5">
    <cfRule type="expression" dxfId="51" priority="3">
      <formula>LEFT(C5,1)="⚠"</formula>
    </cfRule>
    <cfRule type="expression" dxfId="50" priority="4">
      <formula>LEFT(C5,1)="✓"</formula>
    </cfRule>
  </conditionalFormatting>
  <conditionalFormatting sqref="G5">
    <cfRule type="expression" dxfId="49" priority="5">
      <formula>G5&gt;0</formula>
    </cfRule>
  </conditionalFormatting>
  <conditionalFormatting sqref="B9:E15">
    <cfRule type="expression" dxfId="48" priority="6">
      <formula>NOT(NumWP&gt;=2)</formula>
    </cfRule>
  </conditionalFormatting>
  <conditionalFormatting sqref="B20:F25">
    <cfRule type="expression" dxfId="47" priority="7">
      <formula>NOT(NumWP&gt;=2)</formula>
    </cfRule>
  </conditionalFormatting>
  <conditionalFormatting sqref="B30:F35">
    <cfRule type="expression" dxfId="46" priority="8">
      <formula>NOT(NumWP&gt;=2)</formula>
    </cfRule>
  </conditionalFormatting>
  <conditionalFormatting sqref="B40:F45">
    <cfRule type="expression" dxfId="45" priority="9">
      <formula>NOT(NumWP&gt;=2)</formula>
    </cfRule>
  </conditionalFormatting>
  <conditionalFormatting sqref="B9:B15">
    <cfRule type="expression" dxfId="44" priority="10">
      <formula>AND(COUNTA($B9:$E9)&gt;0,B9="")</formula>
    </cfRule>
  </conditionalFormatting>
  <conditionalFormatting sqref="C9:C15">
    <cfRule type="expression" dxfId="43" priority="11">
      <formula>AND(COUNTA($B9:$E9)&gt;0,C9="")</formula>
    </cfRule>
  </conditionalFormatting>
  <conditionalFormatting sqref="D9:D15">
    <cfRule type="expression" dxfId="42" priority="12">
      <formula>AND(COUNTA($B9:$E9)&gt;0,D9="")</formula>
    </cfRule>
  </conditionalFormatting>
  <conditionalFormatting sqref="E9:E15">
    <cfRule type="expression" dxfId="41" priority="13">
      <formula>AND(COUNTA($B9:$E9)&gt;0,E9="")</formula>
    </cfRule>
  </conditionalFormatting>
  <conditionalFormatting sqref="B20:B25">
    <cfRule type="expression" dxfId="40" priority="14">
      <formula>AND(COUNTA($B20,$C20,$F20)&gt;0,B20="")</formula>
    </cfRule>
  </conditionalFormatting>
  <conditionalFormatting sqref="C20:C25">
    <cfRule type="expression" dxfId="39" priority="15">
      <formula>AND(COUNTA($B20,$C20,$F20)&gt;0,C20="")</formula>
    </cfRule>
  </conditionalFormatting>
  <conditionalFormatting sqref="F20:F25">
    <cfRule type="expression" dxfId="38" priority="16">
      <formula>AND(COUNTA($B20,$C20,$F20)&gt;0,F20="")</formula>
    </cfRule>
  </conditionalFormatting>
  <conditionalFormatting sqref="B30:B35">
    <cfRule type="expression" dxfId="37" priority="17">
      <formula>AND(COUNTA($B30,$C30,$F30)&gt;0,B30="")</formula>
    </cfRule>
  </conditionalFormatting>
  <conditionalFormatting sqref="C30:C35">
    <cfRule type="expression" dxfId="36" priority="18">
      <formula>AND(COUNTA($B30,$C30,$F30)&gt;0,C30="")</formula>
    </cfRule>
  </conditionalFormatting>
  <conditionalFormatting sqref="F30:F35">
    <cfRule type="expression" dxfId="35" priority="19">
      <formula>AND(COUNTA($B30,$C30,$F30)&gt;0,F30="")</formula>
    </cfRule>
  </conditionalFormatting>
  <conditionalFormatting sqref="B40:B45">
    <cfRule type="expression" dxfId="34" priority="20">
      <formula>AND(COUNTA($B40,$C40,$F40)&gt;0,B40="")</formula>
    </cfRule>
  </conditionalFormatting>
  <conditionalFormatting sqref="C40:C45">
    <cfRule type="expression" dxfId="33" priority="21">
      <formula>AND(COUNTA($B40,$C40,$F40)&gt;0,C40="")</formula>
    </cfRule>
  </conditionalFormatting>
  <conditionalFormatting sqref="F40:F45">
    <cfRule type="expression" dxfId="32" priority="22">
      <formula>AND(COUNTA($B40,$C40,$F40)&gt;0,F40="")</formula>
    </cfRule>
  </conditionalFormatting>
  <conditionalFormatting sqref="G9:G46">
    <cfRule type="expression" dxfId="31" priority="23">
      <formula>LEFT(G9,1)="⚠"</formula>
    </cfRule>
    <cfRule type="expression" dxfId="30" priority="24">
      <formula>LEFT(G9,1)="✓"</formula>
    </cfRule>
  </conditionalFormatting>
  <dataValidations count="7">
    <dataValidation type="list" allowBlank="1" showInputMessage="1" showErrorMessage="1" errorTitle="Personnel category" error="Select one of the personnel categories from the drop-down list." promptTitle="Category" prompt="Select the personnel category from the drop-down list (one row per category)." sqref="B9:B15" xr:uid="{00000000-0002-0000-0200-000000000000}">
      <formula1>PersonnelCategories</formula1>
      <formula2>0</formula2>
    </dataValidation>
    <dataValidation type="custom" allowBlank="1" showInputMessage="1" showErrorMessage="1" errorTitle="Number of persons" error="Enter a whole number greater than 0. If this WP is not active, no data can be entered: increase the number of Work Packages in the 'Instructions' sheet." promptTitle="Number of persons" prompt="Whole number of persons involved in this category (e.g. 3)." sqref="C9:C15" xr:uid="{00000000-0002-0000-0200-000001000000}">
      <formula1>AND((NumWP&gt;=2),ISNUMBER(C9),C9&gt;=1,C9&lt;=999,C9=INT(C9))</formula1>
      <formula2>0</formula2>
    </dataValidation>
    <dataValidation type="custom" allowBlank="1" showInputMessage="1" showErrorMessage="1" errorTitle="Total person/months" error="Enter a positive number with at most 2 decimals (e.g. 1.17). If this WP is not active, no data can be entered: increase the number of Work Packages in the 'Instructions' sheet." promptTitle="Total person/months" prompt="Total person/months for the category: person/days ÷ 18 (max. 2 decimals)." sqref="D9:D15" xr:uid="{00000000-0002-0000-0200-000002000000}">
      <formula1>AND((NumWP&gt;=2),ISNUMBER(D9),D9&gt;0,D9&lt;=9999,ROUND(D9,2)=D9)</formula1>
      <formula2>0</formula2>
    </dataValidation>
    <dataValidation type="custom" allowBlank="1" showInputMessage="1" showErrorMessage="1" errorTitle="Average monthly rate" error="Enter a positive amount in EUR with at most 2 decimals (e.g. 3500.00). If this WP is not active, no data can be entered: increase the number of Work Packages in the 'Instructions' sheet." promptTitle="Average monthly rate (EUR)" prompt="Average monthly cost of the persons in this category, in EUR (max. 2 decimals)." sqref="E9:E15" xr:uid="{00000000-0002-0000-0200-000003000000}">
      <formula1>AND((NumWP&gt;=2),ISNUMBER(E9),E9&gt;0,E9&lt;=9999999,ROUND(E9,2)=E9)</formula1>
      <formula2>0</formula2>
    </dataValidation>
    <dataValidation type="custom" allowBlank="1" showInputMessage="1" showErrorMessage="1" errorTitle="Item" error="Enter a short name for the item (max. 100 characters). If this WP is not active, no data can be entered: increase the number of Work Packages in the 'Instructions' sheet." promptTitle="Item" prompt="Short name of the item (max. 100 characters)." sqref="B20:B25 B40:B45 B30:B35" xr:uid="{00000000-0002-0000-0200-000004000000}">
      <formula1>AND((NumWP&gt;=2),LEN(B20)&lt;=100)</formula1>
      <formula2>0</formula2>
    </dataValidation>
    <dataValidation type="custom" allowBlank="1" showInputMessage="1" showErrorMessage="1" errorTitle="Cost description" error="The description may contain at most 300 characters. If this WP is not active, no data can be entered: increase the number of Work Packages in the 'Instructions' sheet." promptTitle="Cost description" prompt="Mandatory: reason for the expense, link to Task/Deliverable, breakdown and calculation method (max. 300 characters)." sqref="C20:C25 C40:C45 C30:C35" xr:uid="{00000000-0002-0000-0200-000005000000}">
      <formula1>AND((NumWP&gt;=2),LEN(C20)&lt;=300)</formula1>
      <formula2>0</formula2>
    </dataValidation>
    <dataValidation type="custom" allowBlank="1" showInputMessage="1" showErrorMessage="1" errorTitle="Amount (EUR)" error="Enter a positive amount in EUR with at most 2 decimals (e.g. 1250.00). If this WP is not active, no data can be entered: increase the number of Work Packages in the 'Instructions' sheet." promptTitle="Amount (EUR)" prompt="Amount in EUR (max. 2 decimals)." sqref="F20:F25 F40:F45 F30:F35" xr:uid="{00000000-0002-0000-0200-000006000000}">
      <formula1>AND((NumWP&gt;=2),ISNUMBER(F20),F20&gt;0,F20&lt;=9999999,ROUND(F20,2)=F20)</formula1>
      <formula2>0</formula2>
    </dataValidation>
  </dataValidations>
  <printOptions horizontalCentered="1"/>
  <pageMargins left="0.4" right="0.4" top="0.55000000000000004" bottom="0.55000000000000004" header="0.25" footer="0.25"/>
  <pageSetup paperSize="9" fitToHeight="0" orientation="landscape" horizontalDpi="300" verticalDpi="300"/>
  <headerFooter>
    <oddHeader>&amp;LSECURE Open Call – Project budget – Template v2.3&amp;RSheet: &amp;A</oddHeader>
    <oddFooter>&amp;LSheet: &amp;A&amp;CPage &amp;P of &amp;N&amp;R&amp;F</oddFooter>
  </headerFooter>
  <rowBreaks count="4" manualBreakCount="4">
    <brk id="17" max="16383" man="1"/>
    <brk id="27" max="16383" man="1"/>
    <brk id="37" max="16383" man="1"/>
    <brk id="47" max="16383" man="1"/>
  </rowBreaks>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G56"/>
  <sheetViews>
    <sheetView showGridLines="0" zoomScaleNormal="100" workbookViewId="0">
      <pane ySplit="5" topLeftCell="A6" activePane="bottomLeft" state="frozen"/>
      <selection pane="bottomLeft"/>
    </sheetView>
  </sheetViews>
  <sheetFormatPr defaultColWidth="8.7109375" defaultRowHeight="15"/>
  <cols>
    <col min="1" max="1" width="2" customWidth="1"/>
    <col min="2" max="2" width="46" customWidth="1"/>
    <col min="3" max="4" width="20" customWidth="1"/>
    <col min="5" max="6" width="22" customWidth="1"/>
    <col min="7" max="7" width="46" customWidth="1"/>
  </cols>
  <sheetData>
    <row r="1" spans="2:7" ht="33.75" customHeight="1">
      <c r="B1" s="1" t="s">
        <v>77</v>
      </c>
      <c r="C1" s="62" t="str">
        <f>IF((NumWP&gt;=3),"Active Work Package – fill in the yellow cells.","NOT ACTIVE – this Work Package is not part of the project. To use it, increase the number of Work Packages in the 'Instructions' sheet.")</f>
        <v>NOT ACTIVE – this Work Package is not part of the project. To use it, increase the number of Work Packages in the 'Instructions' sheet.</v>
      </c>
      <c r="D1" s="65"/>
      <c r="E1" s="65"/>
      <c r="F1" s="65"/>
      <c r="G1" s="65"/>
    </row>
    <row r="2" spans="2:7" ht="19.5" customHeight="1">
      <c r="B2" s="18" t="s">
        <v>23</v>
      </c>
      <c r="C2" s="58" t="str">
        <f>IF(ProjectCode="","(to be entered in the 'Instructions' sheet)",ProjectCode)</f>
        <v>(to be entered in the 'Instructions' sheet)</v>
      </c>
      <c r="D2" s="67"/>
      <c r="E2" s="67"/>
      <c r="F2" s="67"/>
      <c r="G2" s="68"/>
    </row>
    <row r="3" spans="2:7" ht="19.5" customHeight="1">
      <c r="B3" s="18" t="s">
        <v>24</v>
      </c>
      <c r="C3" s="58" t="str">
        <f>IF(ProjectName="","(to be entered in the 'Instructions' sheet)",ProjectName)</f>
        <v>(to be entered in the 'Instructions' sheet)</v>
      </c>
      <c r="D3" s="67"/>
      <c r="E3" s="67"/>
      <c r="F3" s="67"/>
      <c r="G3" s="68"/>
    </row>
    <row r="4" spans="2:7" ht="19.5" customHeight="1">
      <c r="B4" s="18" t="s">
        <v>25</v>
      </c>
      <c r="C4" s="58" t="str">
        <f>IF(ApplicantName="","(to be entered in the 'Instructions' sheet)",ApplicantName)</f>
        <v>(to be entered in the 'Instructions' sheet)</v>
      </c>
      <c r="D4" s="67"/>
      <c r="E4" s="67"/>
      <c r="F4" s="67"/>
      <c r="G4" s="68"/>
    </row>
    <row r="5" spans="2:7" ht="21.75" customHeight="1">
      <c r="B5" s="19" t="s">
        <v>50</v>
      </c>
      <c r="C5" s="48" t="str">
        <f>IF(G5=0,"✓ No issues found in this Work Package.","⚠ Please correct the rows flagged in the 'Check' column.")</f>
        <v>✓ No issues found in this Work Package.</v>
      </c>
      <c r="D5" s="65"/>
      <c r="E5" s="65"/>
      <c r="F5" s="65"/>
      <c r="G5" s="20">
        <f>SUMPRODUCT(--(LEFT(G9:G46,1)="⚠"))</f>
        <v>0</v>
      </c>
    </row>
    <row r="7" spans="2:7" ht="24" customHeight="1">
      <c r="B7" s="52" t="s">
        <v>51</v>
      </c>
      <c r="C7" s="67"/>
      <c r="D7" s="67"/>
      <c r="E7" s="67"/>
      <c r="F7" s="67"/>
      <c r="G7" s="68"/>
    </row>
    <row r="8" spans="2:7" ht="31.5" customHeight="1">
      <c r="B8" s="12" t="s">
        <v>52</v>
      </c>
      <c r="C8" s="12" t="s">
        <v>53</v>
      </c>
      <c r="D8" s="12" t="s">
        <v>54</v>
      </c>
      <c r="E8" s="12" t="s">
        <v>55</v>
      </c>
      <c r="F8" s="12" t="s">
        <v>56</v>
      </c>
      <c r="G8" s="12" t="s">
        <v>57</v>
      </c>
    </row>
    <row r="9" spans="2:7" ht="27" customHeight="1">
      <c r="B9" s="9"/>
      <c r="C9" s="21"/>
      <c r="D9" s="22"/>
      <c r="E9" s="23"/>
      <c r="F9" s="16" t="str">
        <f>IF(AND(ISNUMBER(D9),ISNUMBER(E9)),ROUND(D9*E9,2),"")</f>
        <v/>
      </c>
      <c r="G9" s="24" t="str">
        <f>IF(COUNTA(B9:E9)=0,"",IF(NOT(NumWP&gt;=3),"⚠ WP not active: delete the data or increase the number of WPs (Instructions sheet)",IF(B9="","⚠ Select a personnel category",IF(COUNTIF($B$8:$B$14,B9)&gt;1,"⚠ Category already used in this WP (one row per category)",IF(NOT(AND(ISNUMBER(C9),C9&gt;=1)),"⚠ Enter the number of persons",IF(NOT(AND(ISNUMBER(D9),D9&gt;0)),"⚠ Enter the total person/months",IF(NOT(AND(ISNUMBER(E9),E9&gt;0)),"⚠ Enter the average monthly rate","✓ OK")))))))</f>
        <v/>
      </c>
    </row>
    <row r="10" spans="2:7" ht="27" customHeight="1">
      <c r="B10" s="9"/>
      <c r="C10" s="21"/>
      <c r="D10" s="22"/>
      <c r="E10" s="23"/>
      <c r="F10" s="16" t="str">
        <f>IF(AND(ISNUMBER(D10),ISNUMBER(E10)),ROUND(D10*E10,2),"")</f>
        <v/>
      </c>
      <c r="G10" s="24" t="str">
        <f>IF(COUNTA(B10:E10)=0,"",IF(NOT(NumWP&gt;=3),"⚠ WP not active: delete the data or increase the number of WPs (Instructions sheet)",IF(B10="","⚠ Select a personnel category",IF(COUNTIF($B$8:$B$14,B10)&gt;1,"⚠ Category already used in this WP (one row per category)",IF(NOT(AND(ISNUMBER(C10),C10&gt;=1)),"⚠ Enter the number of persons",IF(NOT(AND(ISNUMBER(D10),D10&gt;0)),"⚠ Enter the total person/months",IF(NOT(AND(ISNUMBER(E10),E10&gt;0)),"⚠ Enter the average monthly rate","✓ OK")))))))</f>
        <v/>
      </c>
    </row>
    <row r="11" spans="2:7" ht="27" customHeight="1">
      <c r="B11" s="9"/>
      <c r="C11" s="21"/>
      <c r="D11" s="22"/>
      <c r="E11" s="23"/>
      <c r="F11" s="16" t="str">
        <f>IF(AND(ISNUMBER(D11),ISNUMBER(E11)),ROUND(D11*E11,2),"")</f>
        <v/>
      </c>
      <c r="G11" s="24" t="str">
        <f>IF(COUNTA(B11:E11)=0,"",IF(NOT(NumWP&gt;=3),"⚠ WP not active: delete the data or increase the number of WPs (Instructions sheet)",IF(B11="","⚠ Select a personnel category",IF(COUNTIF($B$8:$B$14,B11)&gt;1,"⚠ Category already used in this WP (one row per category)",IF(NOT(AND(ISNUMBER(C11),C11&gt;=1)),"⚠ Enter the number of persons",IF(NOT(AND(ISNUMBER(D11),D11&gt;0)),"⚠ Enter the total person/months",IF(NOT(AND(ISNUMBER(E11),E11&gt;0)),"⚠ Enter the average monthly rate","✓ OK")))))))</f>
        <v/>
      </c>
    </row>
    <row r="12" spans="2:7" ht="27" customHeight="1">
      <c r="B12" s="9"/>
      <c r="C12" s="21"/>
      <c r="D12" s="22"/>
      <c r="E12" s="23"/>
      <c r="F12" s="16" t="str">
        <f>IF(AND(ISNUMBER(D12),ISNUMBER(E12)),ROUND(D12*E12,2),"")</f>
        <v/>
      </c>
      <c r="G12" s="24" t="str">
        <f>IF(COUNTA(B12:E12)=0,"",IF(NOT(NumWP&gt;=3),"⚠ WP not active: delete the data or increase the number of WPs (Instructions sheet)",IF(B12="","⚠ Select a personnel category",IF(COUNTIF($B$8:$B$14,B12)&gt;1,"⚠ Category already used in this WP (one row per category)",IF(NOT(AND(ISNUMBER(C12),C12&gt;=1)),"⚠ Enter the number of persons",IF(NOT(AND(ISNUMBER(D12),D12&gt;0)),"⚠ Enter the total person/months",IF(NOT(AND(ISNUMBER(E12),E12&gt;0)),"⚠ Enter the average monthly rate","✓ OK")))))))</f>
        <v/>
      </c>
    </row>
    <row r="13" spans="2:7" ht="27" customHeight="1">
      <c r="B13" s="9"/>
      <c r="C13" s="21"/>
      <c r="D13" s="22"/>
      <c r="E13" s="23"/>
      <c r="F13" s="16" t="str">
        <f>IF(AND(ISNUMBER(D13),ISNUMBER(E13)),ROUND(D13*E13,2),"")</f>
        <v/>
      </c>
      <c r="G13" s="24" t="str">
        <f>IF(COUNTA(B13:E13)=0,"",IF(NOT(NumWP&gt;=3),"⚠ WP not active: delete the data or increase the number of WPs (Instructions sheet)",IF(B13="","⚠ Select a personnel category",IF(COUNTIF($B$8:$B$14,B13)&gt;1,"⚠ Category already used in this WP (one row per category)",IF(NOT(AND(ISNUMBER(C13),C13&gt;=1)),"⚠ Enter the number of persons",IF(NOT(AND(ISNUMBER(D13),D13&gt;0)),"⚠ Enter the total person/months",IF(NOT(AND(ISNUMBER(E13),E13&gt;0)),"⚠ Enter the average monthly rate","✓ OK")))))))</f>
        <v/>
      </c>
    </row>
    <row r="14" spans="2:7" ht="27" customHeight="1">
      <c r="B14" s="9"/>
      <c r="C14" s="21"/>
      <c r="D14" s="22"/>
      <c r="E14" s="23"/>
      <c r="F14" s="16" t="str">
        <f>IF(AND(ISNUMBER(D14),ISNUMBER(E14)),ROUND(D14*E14,2),"")</f>
        <v/>
      </c>
      <c r="G14" s="24" t="str">
        <f>IF(COUNTA(B14:E14)=0,"",IF(NOT(NumWP&gt;=3),"⚠ WP not active: delete the data or increase the number of WPs (Instructions sheet)",IF(B14="","⚠ Select a personnel category",IF(COUNTIF($B$8:$B$14,B14)&gt;1,"⚠ Category already used in this WP (one row per category)",IF(NOT(AND(ISNUMBER(C14),C14&gt;=1)),"⚠ Enter the number of persons",IF(NOT(AND(ISNUMBER(D14),D14&gt;0)),"⚠ Enter the total person/months",IF(NOT(AND(ISNUMBER(E14),E14&gt;0)),"⚠ Enter the average monthly rate","✓ OK")))))))</f>
        <v/>
      </c>
    </row>
    <row r="15" spans="2:7" ht="27" customHeight="1">
      <c r="B15" s="9"/>
      <c r="C15" s="21"/>
      <c r="D15" s="22"/>
      <c r="E15" s="23"/>
      <c r="F15" s="16" t="str">
        <f>IF(AND(ISNUMBER(D15),ISNUMBER(E15)),ROUND(D15*E15,2),"")</f>
        <v/>
      </c>
      <c r="G15" s="24" t="str">
        <f>IF(COUNTA(B15:E15)=0,"",IF(NOT(NumWP&gt;=3),"⚠ WP not active: delete the data or increase the number of WPs (Instructions sheet)",IF(B15="","⚠ Select a personnel category",IF(COUNTIF($B$8:$B$14,B15)&gt;1,"⚠ Category already used in this WP (one row per category)",IF(NOT(AND(ISNUMBER(C15),C15&gt;=1)),"⚠ Enter the number of persons",IF(NOT(AND(ISNUMBER(D15),D15&gt;0)),"⚠ Enter the total person/months",IF(NOT(AND(ISNUMBER(E15),E15&gt;0)),"⚠ Enter the average monthly rate","✓ OK")))))))</f>
        <v/>
      </c>
    </row>
    <row r="16" spans="2:7" ht="21.75" customHeight="1">
      <c r="B16" s="25" t="s">
        <v>58</v>
      </c>
      <c r="C16" s="26">
        <f>SUM(C9:C15)</f>
        <v>0</v>
      </c>
      <c r="D16" s="27">
        <f>SUM(D9:D15)</f>
        <v>0</v>
      </c>
      <c r="E16" s="28"/>
      <c r="F16" s="29">
        <f>SUM(F9:F15)</f>
        <v>0</v>
      </c>
      <c r="G16" s="30"/>
    </row>
    <row r="18" spans="2:7" ht="24" customHeight="1">
      <c r="B18" s="52" t="s">
        <v>59</v>
      </c>
      <c r="C18" s="67"/>
      <c r="D18" s="67"/>
      <c r="E18" s="67"/>
      <c r="F18" s="67"/>
      <c r="G18" s="68"/>
    </row>
    <row r="19" spans="2:7" ht="31.5" customHeight="1">
      <c r="B19" s="12" t="s">
        <v>60</v>
      </c>
      <c r="C19" s="57" t="s">
        <v>61</v>
      </c>
      <c r="D19" s="67"/>
      <c r="E19" s="68"/>
      <c r="F19" s="12" t="s">
        <v>62</v>
      </c>
      <c r="G19" s="12" t="s">
        <v>57</v>
      </c>
    </row>
    <row r="20" spans="2:7" ht="66" customHeight="1">
      <c r="B20" s="31"/>
      <c r="C20" s="60"/>
      <c r="D20" s="69"/>
      <c r="E20" s="70"/>
      <c r="F20" s="32"/>
      <c r="G20" s="33" t="str">
        <f>IF(COUNTA(B20,C20,F20)=0,"",IF(NOT(NumWP&gt;=3),"⚠ WP not active: delete the data or increase the number of WPs (Instructions sheet)",IF(B20="","⚠ Enter the item",IF(C20="","⚠ The cost description is mandatory",IF(NOT(AND(ISNUMBER(F20),F20&gt;0)),"⚠ Enter the amount","✓ OK")))))</f>
        <v/>
      </c>
    </row>
    <row r="21" spans="2:7" ht="66" customHeight="1">
      <c r="B21" s="31"/>
      <c r="C21" s="60"/>
      <c r="D21" s="69"/>
      <c r="E21" s="70"/>
      <c r="F21" s="32"/>
      <c r="G21" s="33" t="str">
        <f>IF(COUNTA(B21,C21,F21)=0,"",IF(NOT(NumWP&gt;=3),"⚠ WP not active: delete the data or increase the number of WPs (Instructions sheet)",IF(B21="","⚠ Enter the item",IF(C21="","⚠ The cost description is mandatory",IF(NOT(AND(ISNUMBER(F21),F21&gt;0)),"⚠ Enter the amount","✓ OK")))))</f>
        <v/>
      </c>
    </row>
    <row r="22" spans="2:7" ht="66" customHeight="1">
      <c r="B22" s="31"/>
      <c r="C22" s="60"/>
      <c r="D22" s="69"/>
      <c r="E22" s="70"/>
      <c r="F22" s="32"/>
      <c r="G22" s="33" t="str">
        <f>IF(COUNTA(B22,C22,F22)=0,"",IF(NOT(NumWP&gt;=3),"⚠ WP not active: delete the data or increase the number of WPs (Instructions sheet)",IF(B22="","⚠ Enter the item",IF(C22="","⚠ The cost description is mandatory",IF(NOT(AND(ISNUMBER(F22),F22&gt;0)),"⚠ Enter the amount","✓ OK")))))</f>
        <v/>
      </c>
    </row>
    <row r="23" spans="2:7" ht="66" customHeight="1">
      <c r="B23" s="31"/>
      <c r="C23" s="60"/>
      <c r="D23" s="69"/>
      <c r="E23" s="70"/>
      <c r="F23" s="32"/>
      <c r="G23" s="33" t="str">
        <f>IF(COUNTA(B23,C23,F23)=0,"",IF(NOT(NumWP&gt;=3),"⚠ WP not active: delete the data or increase the number of WPs (Instructions sheet)",IF(B23="","⚠ Enter the item",IF(C23="","⚠ The cost description is mandatory",IF(NOT(AND(ISNUMBER(F23),F23&gt;0)),"⚠ Enter the amount","✓ OK")))))</f>
        <v/>
      </c>
    </row>
    <row r="24" spans="2:7" ht="66" customHeight="1">
      <c r="B24" s="31"/>
      <c r="C24" s="60"/>
      <c r="D24" s="69"/>
      <c r="E24" s="70"/>
      <c r="F24" s="32"/>
      <c r="G24" s="33" t="str">
        <f>IF(COUNTA(B24,C24,F24)=0,"",IF(NOT(NumWP&gt;=3),"⚠ WP not active: delete the data or increase the number of WPs (Instructions sheet)",IF(B24="","⚠ Enter the item",IF(C24="","⚠ The cost description is mandatory",IF(NOT(AND(ISNUMBER(F24),F24&gt;0)),"⚠ Enter the amount","✓ OK")))))</f>
        <v/>
      </c>
    </row>
    <row r="25" spans="2:7" ht="66" customHeight="1">
      <c r="B25" s="31"/>
      <c r="C25" s="60"/>
      <c r="D25" s="69"/>
      <c r="E25" s="70"/>
      <c r="F25" s="32"/>
      <c r="G25" s="33" t="str">
        <f>IF(COUNTA(B25,C25,F25)=0,"",IF(NOT(NumWP&gt;=3),"⚠ WP not active: delete the data or increase the number of WPs (Instructions sheet)",IF(B25="","⚠ Enter the item",IF(C25="","⚠ The cost description is mandatory",IF(NOT(AND(ISNUMBER(F25),F25&gt;0)),"⚠ Enter the amount","✓ OK")))))</f>
        <v/>
      </c>
    </row>
    <row r="26" spans="2:7" ht="21.75" customHeight="1">
      <c r="B26" s="25" t="s">
        <v>58</v>
      </c>
      <c r="C26" s="71"/>
      <c r="D26" s="67"/>
      <c r="E26" s="68"/>
      <c r="F26" s="29">
        <f>SUM(F20:F25)</f>
        <v>0</v>
      </c>
      <c r="G26" s="30"/>
    </row>
    <row r="28" spans="2:7" ht="24" customHeight="1">
      <c r="B28" s="52" t="s">
        <v>63</v>
      </c>
      <c r="C28" s="67"/>
      <c r="D28" s="67"/>
      <c r="E28" s="67"/>
      <c r="F28" s="67"/>
      <c r="G28" s="68"/>
    </row>
    <row r="29" spans="2:7" ht="31.5" customHeight="1">
      <c r="B29" s="12" t="s">
        <v>60</v>
      </c>
      <c r="C29" s="57" t="s">
        <v>61</v>
      </c>
      <c r="D29" s="67"/>
      <c r="E29" s="68"/>
      <c r="F29" s="12" t="s">
        <v>64</v>
      </c>
      <c r="G29" s="12" t="s">
        <v>57</v>
      </c>
    </row>
    <row r="30" spans="2:7" ht="66" customHeight="1">
      <c r="B30" s="31"/>
      <c r="C30" s="60"/>
      <c r="D30" s="69"/>
      <c r="E30" s="70"/>
      <c r="F30" s="32"/>
      <c r="G30" s="33" t="str">
        <f>IF(COUNTA(B30,C30,F30)=0,"",IF(NOT(NumWP&gt;=3),"⚠ WP not active: delete the data or increase the number of WPs (Instructions sheet)",IF(B30="","⚠ Enter the item",IF(C30="","⚠ The cost description is mandatory",IF(NOT(AND(ISNUMBER(F30),F30&gt;0)),"⚠ Enter the amount","✓ OK")))))</f>
        <v/>
      </c>
    </row>
    <row r="31" spans="2:7" ht="66" customHeight="1">
      <c r="B31" s="31"/>
      <c r="C31" s="60"/>
      <c r="D31" s="69"/>
      <c r="E31" s="70"/>
      <c r="F31" s="32"/>
      <c r="G31" s="33" t="str">
        <f>IF(COUNTA(B31,C31,F31)=0,"",IF(NOT(NumWP&gt;=3),"⚠ WP not active: delete the data or increase the number of WPs (Instructions sheet)",IF(B31="","⚠ Enter the item",IF(C31="","⚠ The cost description is mandatory",IF(NOT(AND(ISNUMBER(F31),F31&gt;0)),"⚠ Enter the amount","✓ OK")))))</f>
        <v/>
      </c>
    </row>
    <row r="32" spans="2:7" ht="66" customHeight="1">
      <c r="B32" s="31"/>
      <c r="C32" s="60"/>
      <c r="D32" s="69"/>
      <c r="E32" s="70"/>
      <c r="F32" s="32"/>
      <c r="G32" s="33" t="str">
        <f>IF(COUNTA(B32,C32,F32)=0,"",IF(NOT(NumWP&gt;=3),"⚠ WP not active: delete the data or increase the number of WPs (Instructions sheet)",IF(B32="","⚠ Enter the item",IF(C32="","⚠ The cost description is mandatory",IF(NOT(AND(ISNUMBER(F32),F32&gt;0)),"⚠ Enter the amount","✓ OK")))))</f>
        <v/>
      </c>
    </row>
    <row r="33" spans="2:7" ht="66" customHeight="1">
      <c r="B33" s="31"/>
      <c r="C33" s="60"/>
      <c r="D33" s="69"/>
      <c r="E33" s="70"/>
      <c r="F33" s="32"/>
      <c r="G33" s="33" t="str">
        <f>IF(COUNTA(B33,C33,F33)=0,"",IF(NOT(NumWP&gt;=3),"⚠ WP not active: delete the data or increase the number of WPs (Instructions sheet)",IF(B33="","⚠ Enter the item",IF(C33="","⚠ The cost description is mandatory",IF(NOT(AND(ISNUMBER(F33),F33&gt;0)),"⚠ Enter the amount","✓ OK")))))</f>
        <v/>
      </c>
    </row>
    <row r="34" spans="2:7" ht="66" customHeight="1">
      <c r="B34" s="31"/>
      <c r="C34" s="60"/>
      <c r="D34" s="69"/>
      <c r="E34" s="70"/>
      <c r="F34" s="32"/>
      <c r="G34" s="33" t="str">
        <f>IF(COUNTA(B34,C34,F34)=0,"",IF(NOT(NumWP&gt;=3),"⚠ WP not active: delete the data or increase the number of WPs (Instructions sheet)",IF(B34="","⚠ Enter the item",IF(C34="","⚠ The cost description is mandatory",IF(NOT(AND(ISNUMBER(F34),F34&gt;0)),"⚠ Enter the amount","✓ OK")))))</f>
        <v/>
      </c>
    </row>
    <row r="35" spans="2:7" ht="66" customHeight="1">
      <c r="B35" s="31"/>
      <c r="C35" s="60"/>
      <c r="D35" s="69"/>
      <c r="E35" s="70"/>
      <c r="F35" s="32"/>
      <c r="G35" s="33" t="str">
        <f>IF(COUNTA(B35,C35,F35)=0,"",IF(NOT(NumWP&gt;=3),"⚠ WP not active: delete the data or increase the number of WPs (Instructions sheet)",IF(B35="","⚠ Enter the item",IF(C35="","⚠ The cost description is mandatory",IF(NOT(AND(ISNUMBER(F35),F35&gt;0)),"⚠ Enter the amount","✓ OK")))))</f>
        <v/>
      </c>
    </row>
    <row r="36" spans="2:7" ht="21.75" customHeight="1">
      <c r="B36" s="25" t="s">
        <v>58</v>
      </c>
      <c r="C36" s="71"/>
      <c r="D36" s="67"/>
      <c r="E36" s="68"/>
      <c r="F36" s="29">
        <f>SUM(F30:F35)</f>
        <v>0</v>
      </c>
      <c r="G36" s="30"/>
    </row>
    <row r="38" spans="2:7" ht="24" customHeight="1">
      <c r="B38" s="52" t="s">
        <v>65</v>
      </c>
      <c r="C38" s="67"/>
      <c r="D38" s="67"/>
      <c r="E38" s="67"/>
      <c r="F38" s="67"/>
      <c r="G38" s="68"/>
    </row>
    <row r="39" spans="2:7" ht="31.5" customHeight="1">
      <c r="B39" s="12" t="s">
        <v>60</v>
      </c>
      <c r="C39" s="57" t="s">
        <v>61</v>
      </c>
      <c r="D39" s="67"/>
      <c r="E39" s="68"/>
      <c r="F39" s="12" t="s">
        <v>62</v>
      </c>
      <c r="G39" s="12" t="s">
        <v>57</v>
      </c>
    </row>
    <row r="40" spans="2:7" ht="66" customHeight="1">
      <c r="B40" s="31"/>
      <c r="C40" s="60"/>
      <c r="D40" s="69"/>
      <c r="E40" s="70"/>
      <c r="F40" s="32"/>
      <c r="G40" s="33" t="str">
        <f>IF(COUNTA(B40,C40,F40)=0,"",IF(NOT(NumWP&gt;=3),"⚠ WP not active: delete the data or increase the number of WPs (Instructions sheet)",IF(B40="","⚠ Enter the item",IF(C40="","⚠ The cost description is mandatory",IF(NOT(AND(ISNUMBER(F40),F40&gt;0)),"⚠ Enter the amount","✓ OK")))))</f>
        <v/>
      </c>
    </row>
    <row r="41" spans="2:7" ht="66" customHeight="1">
      <c r="B41" s="31"/>
      <c r="C41" s="60"/>
      <c r="D41" s="69"/>
      <c r="E41" s="70"/>
      <c r="F41" s="32"/>
      <c r="G41" s="33" t="str">
        <f>IF(COUNTA(B41,C41,F41)=0,"",IF(NOT(NumWP&gt;=3),"⚠ WP not active: delete the data or increase the number of WPs (Instructions sheet)",IF(B41="","⚠ Enter the item",IF(C41="","⚠ The cost description is mandatory",IF(NOT(AND(ISNUMBER(F41),F41&gt;0)),"⚠ Enter the amount","✓ OK")))))</f>
        <v/>
      </c>
    </row>
    <row r="42" spans="2:7" ht="66" customHeight="1">
      <c r="B42" s="31"/>
      <c r="C42" s="60"/>
      <c r="D42" s="69"/>
      <c r="E42" s="70"/>
      <c r="F42" s="32"/>
      <c r="G42" s="33" t="str">
        <f>IF(COUNTA(B42,C42,F42)=0,"",IF(NOT(NumWP&gt;=3),"⚠ WP not active: delete the data or increase the number of WPs (Instructions sheet)",IF(B42="","⚠ Enter the item",IF(C42="","⚠ The cost description is mandatory",IF(NOT(AND(ISNUMBER(F42),F42&gt;0)),"⚠ Enter the amount","✓ OK")))))</f>
        <v/>
      </c>
    </row>
    <row r="43" spans="2:7" ht="66" customHeight="1">
      <c r="B43" s="31"/>
      <c r="C43" s="60"/>
      <c r="D43" s="69"/>
      <c r="E43" s="70"/>
      <c r="F43" s="32"/>
      <c r="G43" s="33" t="str">
        <f>IF(COUNTA(B43,C43,F43)=0,"",IF(NOT(NumWP&gt;=3),"⚠ WP not active: delete the data or increase the number of WPs (Instructions sheet)",IF(B43="","⚠ Enter the item",IF(C43="","⚠ The cost description is mandatory",IF(NOT(AND(ISNUMBER(F43),F43&gt;0)),"⚠ Enter the amount","✓ OK")))))</f>
        <v/>
      </c>
    </row>
    <row r="44" spans="2:7" ht="66" customHeight="1">
      <c r="B44" s="31"/>
      <c r="C44" s="60"/>
      <c r="D44" s="69"/>
      <c r="E44" s="70"/>
      <c r="F44" s="32"/>
      <c r="G44" s="33" t="str">
        <f>IF(COUNTA(B44,C44,F44)=0,"",IF(NOT(NumWP&gt;=3),"⚠ WP not active: delete the data or increase the number of WPs (Instructions sheet)",IF(B44="","⚠ Enter the item",IF(C44="","⚠ The cost description is mandatory",IF(NOT(AND(ISNUMBER(F44),F44&gt;0)),"⚠ Enter the amount","✓ OK")))))</f>
        <v/>
      </c>
    </row>
    <row r="45" spans="2:7" ht="66" customHeight="1">
      <c r="B45" s="31"/>
      <c r="C45" s="60"/>
      <c r="D45" s="69"/>
      <c r="E45" s="70"/>
      <c r="F45" s="32"/>
      <c r="G45" s="33" t="str">
        <f>IF(COUNTA(B45,C45,F45)=0,"",IF(NOT(NumWP&gt;=3),"⚠ WP not active: delete the data or increase the number of WPs (Instructions sheet)",IF(B45="","⚠ Enter the item",IF(C45="","⚠ The cost description is mandatory",IF(NOT(AND(ISNUMBER(F45),F45&gt;0)),"⚠ Enter the amount","✓ OK")))))</f>
        <v/>
      </c>
    </row>
    <row r="46" spans="2:7" ht="21.75" customHeight="1">
      <c r="B46" s="25" t="s">
        <v>58</v>
      </c>
      <c r="C46" s="71"/>
      <c r="D46" s="67"/>
      <c r="E46" s="68"/>
      <c r="F46" s="29">
        <f>SUM(F40:F45)</f>
        <v>0</v>
      </c>
      <c r="G46" s="30"/>
    </row>
    <row r="48" spans="2:7" ht="24" customHeight="1">
      <c r="B48" s="52" t="s">
        <v>66</v>
      </c>
      <c r="C48" s="67"/>
      <c r="D48" s="67"/>
      <c r="E48" s="68"/>
      <c r="F48" s="34" t="s">
        <v>62</v>
      </c>
    </row>
    <row r="49" spans="2:6" ht="15" customHeight="1">
      <c r="B49" s="61" t="s">
        <v>67</v>
      </c>
      <c r="C49" s="67"/>
      <c r="D49" s="67"/>
      <c r="E49" s="67"/>
      <c r="F49" s="68"/>
    </row>
    <row r="50" spans="2:6" ht="19.5" customHeight="1">
      <c r="B50" s="59" t="s">
        <v>68</v>
      </c>
      <c r="C50" s="67"/>
      <c r="D50" s="67"/>
      <c r="E50" s="68"/>
      <c r="F50" s="16">
        <f>F16</f>
        <v>0</v>
      </c>
    </row>
    <row r="51" spans="2:6" ht="19.5" customHeight="1">
      <c r="B51" s="59" t="s">
        <v>69</v>
      </c>
      <c r="C51" s="67"/>
      <c r="D51" s="67"/>
      <c r="E51" s="68"/>
      <c r="F51" s="16">
        <f>F26</f>
        <v>0</v>
      </c>
    </row>
    <row r="52" spans="2:6" ht="19.5" customHeight="1">
      <c r="B52" s="59" t="s">
        <v>70</v>
      </c>
      <c r="C52" s="67"/>
      <c r="D52" s="67"/>
      <c r="E52" s="68"/>
      <c r="F52" s="16">
        <f>F36</f>
        <v>0</v>
      </c>
    </row>
    <row r="53" spans="2:6" ht="19.5" customHeight="1">
      <c r="B53" s="59" t="s">
        <v>71</v>
      </c>
      <c r="C53" s="67"/>
      <c r="D53" s="67"/>
      <c r="E53" s="68"/>
      <c r="F53" s="16">
        <f>F46</f>
        <v>0</v>
      </c>
    </row>
    <row r="54" spans="2:6" ht="19.5" customHeight="1">
      <c r="B54" s="63" t="s">
        <v>72</v>
      </c>
      <c r="C54" s="67"/>
      <c r="D54" s="67"/>
      <c r="E54" s="68"/>
      <c r="F54" s="29">
        <f>SUM(F50:F53)</f>
        <v>0</v>
      </c>
    </row>
    <row r="55" spans="2:6" ht="19.5" customHeight="1">
      <c r="B55" s="63" t="s">
        <v>73</v>
      </c>
      <c r="C55" s="67"/>
      <c r="D55" s="67"/>
      <c r="E55" s="68"/>
      <c r="F55" s="29">
        <f>F54*IndirectRate</f>
        <v>0</v>
      </c>
    </row>
    <row r="56" spans="2:6" ht="19.5" customHeight="1">
      <c r="B56" s="56" t="s">
        <v>78</v>
      </c>
      <c r="C56" s="67"/>
      <c r="D56" s="67"/>
      <c r="E56" s="68"/>
      <c r="F56" s="37">
        <f>F54+F55</f>
        <v>0</v>
      </c>
    </row>
  </sheetData>
  <sheetProtection password="C6BA" sheet="1" objects="1" scenarios="1"/>
  <mergeCells count="42">
    <mergeCell ref="B55:E55"/>
    <mergeCell ref="B51:E51"/>
    <mergeCell ref="C21:E21"/>
    <mergeCell ref="C43:E43"/>
    <mergeCell ref="C46:E46"/>
    <mergeCell ref="B38:G38"/>
    <mergeCell ref="C44:E44"/>
    <mergeCell ref="C41:E41"/>
    <mergeCell ref="C31:E31"/>
    <mergeCell ref="C22:E22"/>
    <mergeCell ref="C40:E40"/>
    <mergeCell ref="C1:G1"/>
    <mergeCell ref="C39:E39"/>
    <mergeCell ref="B54:E54"/>
    <mergeCell ref="C5:F5"/>
    <mergeCell ref="C32:E32"/>
    <mergeCell ref="C29:E29"/>
    <mergeCell ref="C20:E20"/>
    <mergeCell ref="C35:E35"/>
    <mergeCell ref="C25:E25"/>
    <mergeCell ref="C3:G3"/>
    <mergeCell ref="C4:G4"/>
    <mergeCell ref="C36:E36"/>
    <mergeCell ref="B28:G28"/>
    <mergeCell ref="B50:E50"/>
    <mergeCell ref="C23:E23"/>
    <mergeCell ref="B56:E56"/>
    <mergeCell ref="C19:E19"/>
    <mergeCell ref="C2:G2"/>
    <mergeCell ref="B52:E52"/>
    <mergeCell ref="B48:E48"/>
    <mergeCell ref="C30:E30"/>
    <mergeCell ref="C34:E34"/>
    <mergeCell ref="B7:G7"/>
    <mergeCell ref="C24:E24"/>
    <mergeCell ref="C42:E42"/>
    <mergeCell ref="B49:F49"/>
    <mergeCell ref="C33:E33"/>
    <mergeCell ref="B53:E53"/>
    <mergeCell ref="C45:E45"/>
    <mergeCell ref="C26:E26"/>
    <mergeCell ref="B18:G18"/>
  </mergeCells>
  <conditionalFormatting sqref="C1:G1">
    <cfRule type="expression" dxfId="29" priority="2">
      <formula>NOT(NumWP&gt;=3)</formula>
    </cfRule>
  </conditionalFormatting>
  <conditionalFormatting sqref="C5">
    <cfRule type="expression" dxfId="28" priority="3">
      <formula>LEFT(C5,1)="⚠"</formula>
    </cfRule>
    <cfRule type="expression" dxfId="27" priority="4">
      <formula>LEFT(C5,1)="✓"</formula>
    </cfRule>
  </conditionalFormatting>
  <conditionalFormatting sqref="G5">
    <cfRule type="expression" dxfId="26" priority="5">
      <formula>G5&gt;0</formula>
    </cfRule>
  </conditionalFormatting>
  <conditionalFormatting sqref="B9:E15">
    <cfRule type="expression" dxfId="25" priority="6">
      <formula>NOT(NumWP&gt;=3)</formula>
    </cfRule>
  </conditionalFormatting>
  <conditionalFormatting sqref="B20:F25">
    <cfRule type="expression" dxfId="24" priority="7">
      <formula>NOT(NumWP&gt;=3)</formula>
    </cfRule>
  </conditionalFormatting>
  <conditionalFormatting sqref="B30:F35">
    <cfRule type="expression" dxfId="23" priority="8">
      <formula>NOT(NumWP&gt;=3)</formula>
    </cfRule>
  </conditionalFormatting>
  <conditionalFormatting sqref="B40:F45">
    <cfRule type="expression" dxfId="22" priority="9">
      <formula>NOT(NumWP&gt;=3)</formula>
    </cfRule>
  </conditionalFormatting>
  <conditionalFormatting sqref="B9:B15">
    <cfRule type="expression" dxfId="21" priority="10">
      <formula>AND(COUNTA($B9:$E9)&gt;0,B9="")</formula>
    </cfRule>
  </conditionalFormatting>
  <conditionalFormatting sqref="C9:C15">
    <cfRule type="expression" dxfId="20" priority="11">
      <formula>AND(COUNTA($B9:$E9)&gt;0,C9="")</formula>
    </cfRule>
  </conditionalFormatting>
  <conditionalFormatting sqref="D9:D15">
    <cfRule type="expression" dxfId="19" priority="12">
      <formula>AND(COUNTA($B9:$E9)&gt;0,D9="")</formula>
    </cfRule>
  </conditionalFormatting>
  <conditionalFormatting sqref="E9:E15">
    <cfRule type="expression" dxfId="18" priority="13">
      <formula>AND(COUNTA($B9:$E9)&gt;0,E9="")</formula>
    </cfRule>
  </conditionalFormatting>
  <conditionalFormatting sqref="B20:B25">
    <cfRule type="expression" dxfId="17" priority="14">
      <formula>AND(COUNTA($B20,$C20,$F20)&gt;0,B20="")</formula>
    </cfRule>
  </conditionalFormatting>
  <conditionalFormatting sqref="C20:C25">
    <cfRule type="expression" dxfId="16" priority="15">
      <formula>AND(COUNTA($B20,$C20,$F20)&gt;0,C20="")</formula>
    </cfRule>
  </conditionalFormatting>
  <conditionalFormatting sqref="F20:F25">
    <cfRule type="expression" dxfId="15" priority="16">
      <formula>AND(COUNTA($B20,$C20,$F20)&gt;0,F20="")</formula>
    </cfRule>
  </conditionalFormatting>
  <conditionalFormatting sqref="B30:B35">
    <cfRule type="expression" dxfId="14" priority="17">
      <formula>AND(COUNTA($B30,$C30,$F30)&gt;0,B30="")</formula>
    </cfRule>
  </conditionalFormatting>
  <conditionalFormatting sqref="C30:C35">
    <cfRule type="expression" dxfId="13" priority="18">
      <formula>AND(COUNTA($B30,$C30,$F30)&gt;0,C30="")</formula>
    </cfRule>
  </conditionalFormatting>
  <conditionalFormatting sqref="F30:F35">
    <cfRule type="expression" dxfId="12" priority="19">
      <formula>AND(COUNTA($B30,$C30,$F30)&gt;0,F30="")</formula>
    </cfRule>
  </conditionalFormatting>
  <conditionalFormatting sqref="B40:B45">
    <cfRule type="expression" dxfId="11" priority="20">
      <formula>AND(COUNTA($B40,$C40,$F40)&gt;0,B40="")</formula>
    </cfRule>
  </conditionalFormatting>
  <conditionalFormatting sqref="C40:C45">
    <cfRule type="expression" dxfId="10" priority="21">
      <formula>AND(COUNTA($B40,$C40,$F40)&gt;0,C40="")</formula>
    </cfRule>
  </conditionalFormatting>
  <conditionalFormatting sqref="F40:F45">
    <cfRule type="expression" dxfId="9" priority="22">
      <formula>AND(COUNTA($B40,$C40,$F40)&gt;0,F40="")</formula>
    </cfRule>
  </conditionalFormatting>
  <conditionalFormatting sqref="G9:G46">
    <cfRule type="expression" dxfId="8" priority="23">
      <formula>LEFT(G9,1)="⚠"</formula>
    </cfRule>
    <cfRule type="expression" dxfId="7" priority="24">
      <formula>LEFT(G9,1)="✓"</formula>
    </cfRule>
  </conditionalFormatting>
  <dataValidations count="7">
    <dataValidation type="list" allowBlank="1" showInputMessage="1" showErrorMessage="1" errorTitle="Personnel category" error="Select one of the personnel categories from the drop-down list." promptTitle="Category" prompt="Select the personnel category from the drop-down list (one row per category)." sqref="B9:B15" xr:uid="{00000000-0002-0000-0300-000000000000}">
      <formula1>PersonnelCategories</formula1>
      <formula2>0</formula2>
    </dataValidation>
    <dataValidation type="custom" allowBlank="1" showInputMessage="1" showErrorMessage="1" errorTitle="Number of persons" error="Enter a whole number greater than 0. If this WP is not active, no data can be entered: increase the number of Work Packages in the 'Instructions' sheet." promptTitle="Number of persons" prompt="Whole number of persons involved in this category (e.g. 3)." sqref="C9:C15" xr:uid="{00000000-0002-0000-0300-000001000000}">
      <formula1>AND((NumWP&gt;=3),ISNUMBER(C9),C9&gt;=1,C9&lt;=999,C9=INT(C9))</formula1>
      <formula2>0</formula2>
    </dataValidation>
    <dataValidation type="custom" allowBlank="1" showInputMessage="1" showErrorMessage="1" errorTitle="Total person/months" error="Enter a positive number with at most 2 decimals (e.g. 1.17). If this WP is not active, no data can be entered: increase the number of Work Packages in the 'Instructions' sheet." promptTitle="Total person/months" prompt="Total person/months for the category: person/days ÷ 18 (max. 2 decimals)." sqref="D9:D15" xr:uid="{00000000-0002-0000-0300-000002000000}">
      <formula1>AND((NumWP&gt;=3),ISNUMBER(D9),D9&gt;0,D9&lt;=9999,ROUND(D9,2)=D9)</formula1>
      <formula2>0</formula2>
    </dataValidation>
    <dataValidation type="custom" allowBlank="1" showInputMessage="1" showErrorMessage="1" errorTitle="Average monthly rate" error="Enter a positive amount in EUR with at most 2 decimals (e.g. 3500.00). If this WP is not active, no data can be entered: increase the number of Work Packages in the 'Instructions' sheet." promptTitle="Average monthly rate (EUR)" prompt="Average monthly cost of the persons in this category, in EUR (max. 2 decimals)." sqref="E9:E15" xr:uid="{00000000-0002-0000-0300-000003000000}">
      <formula1>AND((NumWP&gt;=3),ISNUMBER(E9),E9&gt;0,E9&lt;=9999999,ROUND(E9,2)=E9)</formula1>
      <formula2>0</formula2>
    </dataValidation>
    <dataValidation type="custom" allowBlank="1" showInputMessage="1" showErrorMessage="1" errorTitle="Item" error="Enter a short name for the item (max. 100 characters). If this WP is not active, no data can be entered: increase the number of Work Packages in the 'Instructions' sheet." promptTitle="Item" prompt="Short name of the item (max. 100 characters)." sqref="B20:B25 B40:B45 B30:B35" xr:uid="{00000000-0002-0000-0300-000004000000}">
      <formula1>AND((NumWP&gt;=3),LEN(B20)&lt;=100)</formula1>
      <formula2>0</formula2>
    </dataValidation>
    <dataValidation type="custom" allowBlank="1" showInputMessage="1" showErrorMessage="1" errorTitle="Cost description" error="The description may contain at most 300 characters. If this WP is not active, no data can be entered: increase the number of Work Packages in the 'Instructions' sheet." promptTitle="Cost description" prompt="Mandatory: reason for the expense, link to Task/Deliverable, breakdown and calculation method (max. 300 characters)." sqref="C20:C25 C40:C45 C30:C35" xr:uid="{00000000-0002-0000-0300-000005000000}">
      <formula1>AND((NumWP&gt;=3),LEN(C20)&lt;=300)</formula1>
      <formula2>0</formula2>
    </dataValidation>
    <dataValidation type="custom" allowBlank="1" showInputMessage="1" showErrorMessage="1" errorTitle="Amount (EUR)" error="Enter a positive amount in EUR with at most 2 decimals (e.g. 1250.00). If this WP is not active, no data can be entered: increase the number of Work Packages in the 'Instructions' sheet." promptTitle="Amount (EUR)" prompt="Amount in EUR (max. 2 decimals)." sqref="F20:F25 F40:F45 F30:F35" xr:uid="{00000000-0002-0000-0300-000006000000}">
      <formula1>AND((NumWP&gt;=3),ISNUMBER(F20),F20&gt;0,F20&lt;=9999999,ROUND(F20,2)=F20)</formula1>
      <formula2>0</formula2>
    </dataValidation>
  </dataValidations>
  <printOptions horizontalCentered="1"/>
  <pageMargins left="0.4" right="0.4" top="0.55000000000000004" bottom="0.55000000000000004" header="0.25" footer="0.25"/>
  <pageSetup paperSize="9" fitToHeight="0" orientation="landscape" horizontalDpi="300" verticalDpi="300"/>
  <headerFooter>
    <oddHeader>&amp;LSECURE Open Call – Project budget – Template v2.3&amp;RSheet: &amp;A</oddHeader>
    <oddFooter>&amp;LSheet: &amp;A&amp;CPage &amp;P of &amp;N&amp;R&amp;F</oddFooter>
  </headerFooter>
  <rowBreaks count="4" manualBreakCount="4">
    <brk id="17" max="16383" man="1"/>
    <brk id="27" max="16383" man="1"/>
    <brk id="37" max="16383" man="1"/>
    <brk id="47" max="16383" man="1"/>
  </rowBreaks>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J37"/>
  <sheetViews>
    <sheetView showGridLines="0" zoomScaleNormal="100" workbookViewId="0">
      <pane ySplit="6" topLeftCell="A7" activePane="bottomLeft" state="frozen"/>
      <selection pane="bottomLeft"/>
    </sheetView>
  </sheetViews>
  <sheetFormatPr defaultColWidth="8.7109375" defaultRowHeight="15"/>
  <cols>
    <col min="1" max="1" width="2" customWidth="1"/>
    <col min="2" max="2" width="48" customWidth="1"/>
    <col min="3" max="9" width="17" customWidth="1"/>
    <col min="10" max="10" width="40" customWidth="1"/>
  </cols>
  <sheetData>
    <row r="1" spans="2:10" ht="30" customHeight="1">
      <c r="B1" s="55" t="s">
        <v>79</v>
      </c>
      <c r="C1" s="65"/>
      <c r="D1" s="65"/>
      <c r="E1" s="65"/>
      <c r="F1" s="65"/>
      <c r="G1" s="65"/>
      <c r="H1" s="65"/>
      <c r="I1" s="65"/>
      <c r="J1" s="65"/>
    </row>
    <row r="2" spans="2:10" ht="19.5" customHeight="1">
      <c r="B2" s="18" t="s">
        <v>23</v>
      </c>
      <c r="C2" s="58" t="str">
        <f>IF(ProjectCode="","(to be entered in the 'Instructions' sheet)",ProjectCode)</f>
        <v>(to be entered in the 'Instructions' sheet)</v>
      </c>
      <c r="D2" s="67"/>
      <c r="E2" s="67"/>
      <c r="F2" s="67"/>
      <c r="G2" s="67"/>
      <c r="H2" s="67"/>
      <c r="I2" s="67"/>
      <c r="J2" s="68"/>
    </row>
    <row r="3" spans="2:10" ht="19.5" customHeight="1">
      <c r="B3" s="18" t="s">
        <v>24</v>
      </c>
      <c r="C3" s="58" t="str">
        <f>IF(ProjectName="","(to be entered in the 'Instructions' sheet)",ProjectName)</f>
        <v>(to be entered in the 'Instructions' sheet)</v>
      </c>
      <c r="D3" s="67"/>
      <c r="E3" s="67"/>
      <c r="F3" s="67"/>
      <c r="G3" s="67"/>
      <c r="H3" s="67"/>
      <c r="I3" s="67"/>
      <c r="J3" s="68"/>
    </row>
    <row r="4" spans="2:10" ht="19.5" customHeight="1">
      <c r="B4" s="18" t="s">
        <v>25</v>
      </c>
      <c r="C4" s="58" t="str">
        <f>IF(ApplicantName="","(to be entered in the 'Instructions' sheet)",ApplicantName)</f>
        <v>(to be entered in the 'Instructions' sheet)</v>
      </c>
      <c r="D4" s="67"/>
      <c r="E4" s="67"/>
      <c r="F4" s="67"/>
      <c r="G4" s="67"/>
      <c r="H4" s="67"/>
      <c r="I4" s="67"/>
      <c r="J4" s="68"/>
    </row>
    <row r="6" spans="2:10" ht="24" customHeight="1">
      <c r="B6" s="48" t="str">
        <f>IF(SUMPRODUCT(--(LEFT(C27:C30,1)="⚠"))=0,"✓ The budget is complete and consistent.","⚠ The budget is incomplete or contains errors – see the final checks in the 'Total Cost' sheet and the 'Check' column of each WP sheet.")</f>
        <v>⚠ The budget is incomplete or contains errors – see the final checks in the 'Total Cost' sheet and the 'Check' column of each WP sheet.</v>
      </c>
      <c r="C6" s="65"/>
      <c r="D6" s="65"/>
      <c r="E6" s="65"/>
      <c r="F6" s="65"/>
      <c r="G6" s="65"/>
      <c r="H6" s="65"/>
      <c r="I6" s="65"/>
      <c r="J6" s="65"/>
    </row>
    <row r="8" spans="2:10" ht="24" customHeight="1">
      <c r="B8" s="52" t="s">
        <v>80</v>
      </c>
      <c r="C8" s="67"/>
      <c r="D8" s="67"/>
      <c r="E8" s="67"/>
      <c r="F8" s="67"/>
      <c r="G8" s="67"/>
      <c r="H8" s="67"/>
      <c r="I8" s="67"/>
      <c r="J8" s="68"/>
    </row>
    <row r="9" spans="2:10" ht="31.5" customHeight="1">
      <c r="B9" s="12" t="s">
        <v>81</v>
      </c>
      <c r="C9" s="12" t="s">
        <v>82</v>
      </c>
      <c r="D9" s="12" t="s">
        <v>83</v>
      </c>
      <c r="E9" s="12" t="s">
        <v>84</v>
      </c>
      <c r="F9" s="12" t="s">
        <v>85</v>
      </c>
      <c r="G9" s="12" t="s">
        <v>72</v>
      </c>
      <c r="H9" s="12" t="s">
        <v>86</v>
      </c>
      <c r="I9" s="12" t="s">
        <v>87</v>
      </c>
      <c r="J9" s="12" t="s">
        <v>88</v>
      </c>
    </row>
    <row r="10" spans="2:10" ht="25.5" customHeight="1">
      <c r="B10" s="35" t="str">
        <f>IF(NumWP&gt;=1,"WP1","WP1 (not active)")</f>
        <v>WP1</v>
      </c>
      <c r="C10" s="38">
        <f>'WP1'!F50</f>
        <v>0</v>
      </c>
      <c r="D10" s="38">
        <f>'WP1'!F51</f>
        <v>0</v>
      </c>
      <c r="E10" s="38">
        <f>'WP1'!F52</f>
        <v>0</v>
      </c>
      <c r="F10" s="38">
        <f>'WP1'!F53</f>
        <v>0</v>
      </c>
      <c r="G10" s="38">
        <f>'WP1'!F54</f>
        <v>0</v>
      </c>
      <c r="H10" s="38">
        <f>'WP1'!F55</f>
        <v>0</v>
      </c>
      <c r="I10" s="39">
        <f>'WP1'!F56</f>
        <v>0</v>
      </c>
      <c r="J10" s="24" t="str">
        <f>IF(NumWP&lt;1,IF('WP1'!G5&gt;0,"⚠ Not active but contains data","not active"),IF('WP1'!G5&gt;0,"⚠ "&amp;'WP1'!G5&amp;" issue(s) – see the 'Check' column of the sheet",IF(I10=0,"⚠ Active WP without costs","✓ OK")))</f>
        <v>⚠ Active WP without costs</v>
      </c>
    </row>
    <row r="11" spans="2:10" ht="25.5" customHeight="1">
      <c r="B11" s="35" t="str">
        <f>IF(NumWP&gt;=2,"WP2","WP2 (not active)")</f>
        <v>WP2 (not active)</v>
      </c>
      <c r="C11" s="38">
        <f>'WP2'!F50</f>
        <v>0</v>
      </c>
      <c r="D11" s="38">
        <f>'WP2'!F51</f>
        <v>0</v>
      </c>
      <c r="E11" s="38">
        <f>'WP2'!F52</f>
        <v>0</v>
      </c>
      <c r="F11" s="38">
        <f>'WP2'!F53</f>
        <v>0</v>
      </c>
      <c r="G11" s="38">
        <f>'WP2'!F54</f>
        <v>0</v>
      </c>
      <c r="H11" s="38">
        <f>'WP2'!F55</f>
        <v>0</v>
      </c>
      <c r="I11" s="39">
        <f>'WP2'!F56</f>
        <v>0</v>
      </c>
      <c r="J11" s="24" t="str">
        <f>IF(NumWP&lt;2,IF('WP2'!G5&gt;0,"⚠ Not active but contains data","not active"),IF('WP2'!G5&gt;0,"⚠ "&amp;'WP2'!G5&amp;" issue(s) – see the 'Check' column of the sheet",IF(I11=0,"⚠ Active WP without costs","✓ OK")))</f>
        <v>not active</v>
      </c>
    </row>
    <row r="12" spans="2:10" ht="25.5" customHeight="1">
      <c r="B12" s="35" t="str">
        <f>IF(NumWP&gt;=3,"WP3","WP3 (not active)")</f>
        <v>WP3 (not active)</v>
      </c>
      <c r="C12" s="38">
        <f>'WP3'!F50</f>
        <v>0</v>
      </c>
      <c r="D12" s="38">
        <f>'WP3'!F51</f>
        <v>0</v>
      </c>
      <c r="E12" s="38">
        <f>'WP3'!F52</f>
        <v>0</v>
      </c>
      <c r="F12" s="38">
        <f>'WP3'!F53</f>
        <v>0</v>
      </c>
      <c r="G12" s="38">
        <f>'WP3'!F54</f>
        <v>0</v>
      </c>
      <c r="H12" s="38">
        <f>'WP3'!F55</f>
        <v>0</v>
      </c>
      <c r="I12" s="39">
        <f>'WP3'!F56</f>
        <v>0</v>
      </c>
      <c r="J12" s="24" t="str">
        <f>IF(NumWP&lt;3,IF('WP3'!G5&gt;0,"⚠ Not active but contains data","not active"),IF('WP3'!G5&gt;0,"⚠ "&amp;'WP3'!G5&amp;" issue(s) – see the 'Check' column of the sheet",IF(I12=0,"⚠ Active WP without costs","✓ OK")))</f>
        <v>not active</v>
      </c>
    </row>
    <row r="13" spans="2:10" ht="21.75" customHeight="1">
      <c r="B13" s="25" t="s">
        <v>58</v>
      </c>
      <c r="C13" s="29">
        <f>SUM(C10:C12)</f>
        <v>0</v>
      </c>
      <c r="D13" s="29">
        <f>SUM(D10:D12)</f>
        <v>0</v>
      </c>
      <c r="E13" s="29">
        <f>SUM(E10:E12)</f>
        <v>0</v>
      </c>
      <c r="F13" s="29">
        <f>SUM(F10:F12)</f>
        <v>0</v>
      </c>
      <c r="G13" s="29">
        <f>SUM(G10:G12)</f>
        <v>0</v>
      </c>
      <c r="H13" s="29">
        <f>SUM(H10:H12)</f>
        <v>0</v>
      </c>
      <c r="I13" s="29">
        <f>SUM(I10:I12)</f>
        <v>0</v>
      </c>
      <c r="J13" s="30"/>
    </row>
    <row r="15" spans="2:10" ht="24" customHeight="1">
      <c r="B15" s="2" t="s">
        <v>89</v>
      </c>
      <c r="C15" s="34" t="s">
        <v>62</v>
      </c>
    </row>
    <row r="16" spans="2:10" ht="15" customHeight="1">
      <c r="B16" s="18" t="s">
        <v>67</v>
      </c>
      <c r="C16" s="18"/>
    </row>
    <row r="17" spans="2:10" ht="19.5" customHeight="1">
      <c r="B17" s="35" t="s">
        <v>68</v>
      </c>
      <c r="C17" s="16">
        <f>C13</f>
        <v>0</v>
      </c>
    </row>
    <row r="18" spans="2:10" ht="19.5" customHeight="1">
      <c r="B18" s="35" t="s">
        <v>69</v>
      </c>
      <c r="C18" s="16">
        <f>D13</f>
        <v>0</v>
      </c>
    </row>
    <row r="19" spans="2:10" ht="19.5" customHeight="1">
      <c r="B19" s="35" t="s">
        <v>70</v>
      </c>
      <c r="C19" s="16">
        <f>E13</f>
        <v>0</v>
      </c>
    </row>
    <row r="20" spans="2:10" ht="19.5" customHeight="1">
      <c r="B20" s="35" t="s">
        <v>71</v>
      </c>
      <c r="C20" s="16">
        <f>F13</f>
        <v>0</v>
      </c>
    </row>
    <row r="21" spans="2:10" ht="21.75" customHeight="1">
      <c r="B21" s="25" t="s">
        <v>72</v>
      </c>
      <c r="C21" s="29">
        <f>SUM(C17:C20)</f>
        <v>0</v>
      </c>
    </row>
    <row r="22" spans="2:10" ht="21.75" customHeight="1">
      <c r="B22" s="25" t="s">
        <v>73</v>
      </c>
      <c r="C22" s="29">
        <f>C21*IndirectRate</f>
        <v>0</v>
      </c>
    </row>
    <row r="23" spans="2:10" ht="21.75" customHeight="1">
      <c r="B23" s="36" t="s">
        <v>89</v>
      </c>
      <c r="C23" s="37">
        <f>C21+C22</f>
        <v>0</v>
      </c>
    </row>
    <row r="24" spans="2:10" ht="21.75" customHeight="1">
      <c r="B24" s="40" t="s">
        <v>90</v>
      </c>
      <c r="C24" s="41">
        <f>MIN(C23*FundingRate,MaxGrant)</f>
        <v>0</v>
      </c>
      <c r="D24" s="48" t="s">
        <v>91</v>
      </c>
      <c r="E24" s="65"/>
      <c r="F24" s="65"/>
      <c r="G24" s="65"/>
      <c r="H24" s="65"/>
      <c r="I24" s="65"/>
      <c r="J24" s="65"/>
    </row>
    <row r="26" spans="2:10" ht="24" customHeight="1">
      <c r="B26" s="52" t="s">
        <v>92</v>
      </c>
      <c r="C26" s="67"/>
      <c r="D26" s="67"/>
      <c r="E26" s="67"/>
      <c r="F26" s="67"/>
      <c r="G26" s="67"/>
      <c r="H26" s="67"/>
      <c r="I26" s="67"/>
      <c r="J26" s="68"/>
    </row>
    <row r="27" spans="2:10" ht="21.75" customHeight="1">
      <c r="B27" s="42" t="s">
        <v>93</v>
      </c>
      <c r="C27" s="64" t="str">
        <f>IF(AND(ProjectCode&lt;&gt;"",ProjectName&lt;&gt;"",ApplicantName&lt;&gt;""),"✓ OK","⚠ Enter the Project Code, the project name and the applicant name in the 'Instructions' sheet")</f>
        <v>⚠ Enter the Project Code, the project name and the applicant name in the 'Instructions' sheet</v>
      </c>
      <c r="D27" s="67"/>
      <c r="E27" s="67"/>
      <c r="F27" s="67"/>
      <c r="G27" s="67"/>
      <c r="H27" s="67"/>
      <c r="I27" s="67"/>
      <c r="J27" s="68"/>
    </row>
    <row r="28" spans="2:10" ht="21.75" customHeight="1">
      <c r="B28" s="42" t="s">
        <v>94</v>
      </c>
      <c r="C28" s="64" t="str">
        <f>IF(SUMPRODUCT(--(LEFT(J10:J12,1)="⚠"))=0,"✓ OK","⚠ See the 'Status' column of the table above")</f>
        <v>⚠ See the 'Status' column of the table above</v>
      </c>
      <c r="D28" s="67"/>
      <c r="E28" s="67"/>
      <c r="F28" s="67"/>
      <c r="G28" s="67"/>
      <c r="H28" s="67"/>
      <c r="I28" s="67"/>
      <c r="J28" s="68"/>
    </row>
    <row r="29" spans="2:10" ht="21.75" customHeight="1">
      <c r="B29" s="42" t="s">
        <v>95</v>
      </c>
      <c r="C29" s="64" t="str">
        <f>IF(C19&lt;=EquipCap*C21,"✓ OK","⚠ Total equipment costs exceed 80% of the total direct costs")</f>
        <v>✓ OK</v>
      </c>
      <c r="D29" s="67"/>
      <c r="E29" s="67"/>
      <c r="F29" s="67"/>
      <c r="G29" s="67"/>
      <c r="H29" s="67"/>
      <c r="I29" s="67"/>
      <c r="J29" s="68"/>
    </row>
    <row r="30" spans="2:10" ht="21.75" customHeight="1">
      <c r="B30" s="42" t="s">
        <v>89</v>
      </c>
      <c r="C30" s="64" t="str">
        <f>IF(C23&gt;0,"✓ OK","⚠ No costs have been entered")</f>
        <v>⚠ No costs have been entered</v>
      </c>
      <c r="D30" s="67"/>
      <c r="E30" s="67"/>
      <c r="F30" s="67"/>
      <c r="G30" s="67"/>
      <c r="H30" s="67"/>
      <c r="I30" s="67"/>
      <c r="J30" s="68"/>
    </row>
    <row r="33" spans="2:10" ht="24" customHeight="1">
      <c r="B33" s="52" t="s">
        <v>96</v>
      </c>
      <c r="C33" s="67"/>
      <c r="D33" s="67"/>
      <c r="E33" s="67"/>
      <c r="F33" s="67"/>
      <c r="G33" s="67"/>
      <c r="H33" s="67"/>
      <c r="I33" s="67"/>
      <c r="J33" s="68"/>
    </row>
    <row r="34" spans="2:10" ht="19.5" customHeight="1">
      <c r="B34" s="42" t="s">
        <v>97</v>
      </c>
      <c r="C34" s="43">
        <v>7.0000000000000007E-2</v>
      </c>
      <c r="D34" s="46" t="s">
        <v>98</v>
      </c>
      <c r="E34" s="65"/>
      <c r="F34" s="65"/>
      <c r="G34" s="65"/>
      <c r="H34" s="65"/>
      <c r="I34" s="65"/>
      <c r="J34" s="65"/>
    </row>
    <row r="35" spans="2:10" ht="19.5" customHeight="1">
      <c r="B35" s="42" t="s">
        <v>99</v>
      </c>
      <c r="C35" s="44">
        <v>0.5</v>
      </c>
      <c r="D35" s="65"/>
      <c r="E35" s="65"/>
      <c r="F35" s="65"/>
      <c r="G35" s="65"/>
      <c r="H35" s="65"/>
      <c r="I35" s="65"/>
      <c r="J35" s="65"/>
    </row>
    <row r="36" spans="2:10" ht="19.5" customHeight="1">
      <c r="B36" s="42" t="s">
        <v>100</v>
      </c>
      <c r="C36" s="16">
        <v>30000</v>
      </c>
      <c r="D36" s="65"/>
      <c r="E36" s="65"/>
      <c r="F36" s="65"/>
      <c r="G36" s="65"/>
      <c r="H36" s="65"/>
      <c r="I36" s="65"/>
      <c r="J36" s="65"/>
    </row>
    <row r="37" spans="2:10" ht="19.5" customHeight="1">
      <c r="B37" s="42" t="s">
        <v>101</v>
      </c>
      <c r="C37" s="43">
        <v>0.8</v>
      </c>
      <c r="D37" s="65"/>
      <c r="E37" s="65"/>
      <c r="F37" s="65"/>
      <c r="G37" s="65"/>
      <c r="H37" s="65"/>
      <c r="I37" s="65"/>
      <c r="J37" s="65"/>
    </row>
  </sheetData>
  <sheetProtection password="C6BA" sheet="1" objects="1" scenarios="1"/>
  <mergeCells count="14">
    <mergeCell ref="D34:J37"/>
    <mergeCell ref="B6:J6"/>
    <mergeCell ref="C2:J2"/>
    <mergeCell ref="B26:J26"/>
    <mergeCell ref="B1:J1"/>
    <mergeCell ref="B8:J8"/>
    <mergeCell ref="D24:J24"/>
    <mergeCell ref="C4:J4"/>
    <mergeCell ref="B33:J33"/>
    <mergeCell ref="C3:J3"/>
    <mergeCell ref="C29:J29"/>
    <mergeCell ref="C30:J30"/>
    <mergeCell ref="C27:J27"/>
    <mergeCell ref="C28:J28"/>
  </mergeCells>
  <conditionalFormatting sqref="B10:J12">
    <cfRule type="expression" dxfId="6" priority="2">
      <formula>RIGHT($B10,12)="(not active)"</formula>
    </cfRule>
  </conditionalFormatting>
  <conditionalFormatting sqref="J10:J12">
    <cfRule type="expression" dxfId="5" priority="3">
      <formula>LEFT(J10,1)="⚠"</formula>
    </cfRule>
    <cfRule type="expression" dxfId="4" priority="4">
      <formula>LEFT(J10,1)="✓"</formula>
    </cfRule>
  </conditionalFormatting>
  <conditionalFormatting sqref="C27:C30">
    <cfRule type="expression" dxfId="3" priority="5">
      <formula>LEFT(C27,1)="⚠"</formula>
    </cfRule>
    <cfRule type="expression" dxfId="2" priority="6">
      <formula>LEFT(C27,1)="✓"</formula>
    </cfRule>
  </conditionalFormatting>
  <conditionalFormatting sqref="B6">
    <cfRule type="expression" dxfId="1" priority="7">
      <formula>LEFT(B6,1)="⚠"</formula>
    </cfRule>
    <cfRule type="expression" dxfId="0" priority="8">
      <formula>LEFT(B6,1)="✓"</formula>
    </cfRule>
  </conditionalFormatting>
  <printOptions horizontalCentered="1"/>
  <pageMargins left="0.4" right="0.4" top="0.55000000000000004" bottom="0.55000000000000004" header="0.25" footer="0.25"/>
  <pageSetup paperSize="9" fitToHeight="0" orientation="landscape" horizontalDpi="300" verticalDpi="300"/>
  <headerFooter>
    <oddHeader>&amp;LSECURE Open Call – Project budget – Template v2.3&amp;RSheet: &amp;A</oddHeader>
    <oddFooter>&amp;LSheet: &amp;A&amp;CPage &amp;P of &amp;N&amp;R&amp;F</oddFooter>
  </headerFooter>
  <rowBreaks count="1" manualBreakCount="1">
    <brk id="3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8"/>
  <sheetViews>
    <sheetView zoomScaleNormal="100" workbookViewId="0"/>
  </sheetViews>
  <sheetFormatPr defaultColWidth="8.7109375" defaultRowHeight="15"/>
  <cols>
    <col min="1" max="1" width="46" customWidth="1"/>
    <col min="3" max="3" width="16" customWidth="1"/>
  </cols>
  <sheetData>
    <row r="1" spans="1:3" ht="15" customHeight="1">
      <c r="A1" s="3" t="s">
        <v>102</v>
      </c>
      <c r="C1" s="3" t="s">
        <v>103</v>
      </c>
    </row>
    <row r="2" spans="1:3" ht="15" customHeight="1">
      <c r="A2" s="45" t="s">
        <v>104</v>
      </c>
      <c r="C2" s="45">
        <v>1</v>
      </c>
    </row>
    <row r="3" spans="1:3" ht="15" customHeight="1">
      <c r="A3" s="45" t="s">
        <v>105</v>
      </c>
      <c r="C3" s="45">
        <v>2</v>
      </c>
    </row>
    <row r="4" spans="1:3" ht="15" customHeight="1">
      <c r="A4" s="45" t="s">
        <v>35</v>
      </c>
      <c r="C4" s="45">
        <v>3</v>
      </c>
    </row>
    <row r="5" spans="1:3" ht="15" customHeight="1">
      <c r="A5" s="45" t="s">
        <v>106</v>
      </c>
    </row>
    <row r="6" spans="1:3" ht="15" customHeight="1">
      <c r="A6" s="45" t="s">
        <v>107</v>
      </c>
    </row>
    <row r="7" spans="1:3" ht="15" customHeight="1">
      <c r="A7" s="45" t="s">
        <v>108</v>
      </c>
    </row>
    <row r="8" spans="1:3" ht="15" customHeight="1">
      <c r="A8" s="45" t="s">
        <v>109</v>
      </c>
    </row>
  </sheetData>
  <sheetProtection password="C6BA" sheet="1" objects="1" scenarios="1"/>
  <pageMargins left="0.75" right="0.75" top="1" bottom="1"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237e469-12eb-4a59-ac86-f1f44c388d65" xsi:nil="true"/>
    <DateTime xmlns="85f98fa3-70c2-4606-8f31-d198f44f230b" xsi:nil="true"/>
    <Numerazionecronologica xmlns="85f98fa3-70c2-4606-8f31-d198f44f230b" xsi:nil="true"/>
    <lcf76f155ced4ddcb4097134ff3c332f xmlns="85f98fa3-70c2-4606-8f31-d198f44f230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5105024BA41E14DB30018A67779761E" ma:contentTypeVersion="22" ma:contentTypeDescription="Creare un nuovo documento." ma:contentTypeScope="" ma:versionID="f2b0ab7a3af41715878926affaf27f4e">
  <xsd:schema xmlns:xsd="http://www.w3.org/2001/XMLSchema" xmlns:xs="http://www.w3.org/2001/XMLSchema" xmlns:p="http://schemas.microsoft.com/office/2006/metadata/properties" xmlns:ns2="85f98fa3-70c2-4606-8f31-d198f44f230b" xmlns:ns3="a237e469-12eb-4a59-ac86-f1f44c388d65" targetNamespace="http://schemas.microsoft.com/office/2006/metadata/properties" ma:root="true" ma:fieldsID="cacc04bec40b1d5670ed3d737dc22077" ns2:_="" ns3:_="">
    <xsd:import namespace="85f98fa3-70c2-4606-8f31-d198f44f230b"/>
    <xsd:import namespace="a237e469-12eb-4a59-ac86-f1f44c388d6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LengthInSeconds" minOccurs="0"/>
                <xsd:element ref="ns2:MediaServiceSearchProperties" minOccurs="0"/>
                <xsd:element ref="ns2:Numerazionecronologica" minOccurs="0"/>
                <xsd:element ref="ns2:DateTim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f98fa3-70c2-4606-8f31-d198f44f23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Tag immagine" ma:readOnly="false" ma:fieldId="{5cf76f15-5ced-4ddc-b409-7134ff3c332f}" ma:taxonomyMulti="true" ma:sspId="0917be6b-fcce-451a-82e3-d2570e61dca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Numerazionecronologica" ma:index="26" nillable="true" ma:displayName="Numerazione cronologica" ma:format="Dropdown" ma:internalName="Numerazionecronologica" ma:percentage="FALSE">
      <xsd:simpleType>
        <xsd:restriction base="dms:Number"/>
      </xsd:simpleType>
    </xsd:element>
    <xsd:element name="DateTime" ma:index="27" nillable="true" ma:displayName="Date &amp; Time" ma:format="DateOnly" ma:internalName="DateTime">
      <xsd:simpleType>
        <xsd:restriction base="dms:DateTim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237e469-12eb-4a59-ac86-f1f44c388d65" elementFormDefault="qualified">
    <xsd:import namespace="http://schemas.microsoft.com/office/2006/documentManagement/types"/>
    <xsd:import namespace="http://schemas.microsoft.com/office/infopath/2007/PartnerControls"/>
    <xsd:element name="SharedWithUsers" ma:index="18"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Condiviso con dettagli" ma:internalName="SharedWithDetails" ma:readOnly="true">
      <xsd:simpleType>
        <xsd:restriction base="dms:Note">
          <xsd:maxLength value="255"/>
        </xsd:restriction>
      </xsd:simpleType>
    </xsd:element>
    <xsd:element name="TaxCatchAll" ma:index="22" nillable="true" ma:displayName="Taxonomy Catch All Column" ma:hidden="true" ma:list="{eab35192-59c0-4207-a2d2-ab5908bd6e0b}" ma:internalName="TaxCatchAll" ma:showField="CatchAllData" ma:web="a237e469-12eb-4a59-ac86-f1f44c388d6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71EDE9C-2425-41C6-A20C-41795D33DD6A}"/>
</file>

<file path=customXml/itemProps2.xml><?xml version="1.0" encoding="utf-8"?>
<ds:datastoreItem xmlns:ds="http://schemas.openxmlformats.org/officeDocument/2006/customXml" ds:itemID="{CC0AFBA7-1833-4C64-A49E-E8732E830A65}"/>
</file>

<file path=customXml/itemProps3.xml><?xml version="1.0" encoding="utf-8"?>
<ds:datastoreItem xmlns:ds="http://schemas.openxmlformats.org/officeDocument/2006/customXml" ds:itemID="{B98729EA-9486-41D5-84D3-2267E346942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Barbara Sani</cp:lastModifiedBy>
  <cp:revision>0</cp:revision>
  <dcterms:created xsi:type="dcterms:W3CDTF">2026-09-22T12:28:13Z</dcterms:created>
  <dcterms:modified xsi:type="dcterms:W3CDTF">2026-09-30T15:30:52Z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0x010100E5105024BA41E14DB30018A67779761E</vt:lpwstr>
  </property>
  <property fmtid="{D5CDD505-2E9C-101B-9397-08002B2CF9AE}" pid="3" name="MediaServiceImageTags">
    <vt:lpwstr/>
  </property>
</Properties>
</file>